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9525" activeTab="0"/>
  </bookViews>
  <sheets>
    <sheet name="2016" sheetId="1" r:id="rId1"/>
  </sheets>
  <definedNames/>
  <calcPr fullCalcOnLoad="1"/>
</workbook>
</file>

<file path=xl/sharedStrings.xml><?xml version="1.0" encoding="utf-8"?>
<sst xmlns="http://schemas.openxmlformats.org/spreadsheetml/2006/main" count="275" uniqueCount="275">
  <si>
    <t>Nº CARRERAS</t>
  </si>
  <si>
    <t>CLASIFICACION</t>
  </si>
  <si>
    <t>PUNTUACION</t>
  </si>
  <si>
    <t>JOSE ANTONIO SOME CALVILLO</t>
  </si>
  <si>
    <t>1º</t>
  </si>
  <si>
    <t>2º</t>
  </si>
  <si>
    <t>3º</t>
  </si>
  <si>
    <t>4º</t>
  </si>
  <si>
    <t>5º</t>
  </si>
  <si>
    <t>6º</t>
  </si>
  <si>
    <t>7º</t>
  </si>
  <si>
    <t>FRANCISCO ARCOS SERRANO</t>
  </si>
  <si>
    <t>AITOR HURTADO LOPEZ</t>
  </si>
  <si>
    <t>DAVID ONETTI PORRAS</t>
  </si>
  <si>
    <t>FRANCISCO JAVIER OSUNA PRIETO</t>
  </si>
  <si>
    <t>FRANCISCO JAVIER BARRANCO GUERRERO</t>
  </si>
  <si>
    <t>ALBERTO GOMEZ HUETE</t>
  </si>
  <si>
    <t xml:space="preserve">RANKING MEDIA Y LARGA DISTANCIA 2016                            CLUB MARATON LUCENA </t>
  </si>
  <si>
    <t>XXIV RUTA CARLOS III CIUDAD DEL SOL</t>
  </si>
  <si>
    <t>IV MEDIA MARATON CIUDAD DE PLASENCIA</t>
  </si>
  <si>
    <t>CARLOS MANUEL ARROYO JIMENEZ</t>
  </si>
  <si>
    <t>XXI MEDIA MARATON ISLA DE LA CARTUJA</t>
  </si>
  <si>
    <t>MANUEL DIAZ CORRAL</t>
  </si>
  <si>
    <t>ANTONIO DAVID OSUNA PEREZ</t>
  </si>
  <si>
    <t>ANTONIO MARIN SALAZAR</t>
  </si>
  <si>
    <t>RAFAEL TOLEDANO LOPEZ</t>
  </si>
  <si>
    <t>JOSE MARIA AROCA ROJAS</t>
  </si>
  <si>
    <t>RAFAEL CANO PEREZ</t>
  </si>
  <si>
    <t>8º</t>
  </si>
  <si>
    <t>9º</t>
  </si>
  <si>
    <t>10º</t>
  </si>
  <si>
    <t>11º</t>
  </si>
  <si>
    <t>13º</t>
  </si>
  <si>
    <t>14º</t>
  </si>
  <si>
    <t xml:space="preserve">II ALPARGATA TRAIL </t>
  </si>
  <si>
    <t>15º</t>
  </si>
  <si>
    <t>XXVII MEDIA MARATON TORREMOLINOS</t>
  </si>
  <si>
    <t>XXVI MEDIA MARATON VILLA DE PUENTE GENIL</t>
  </si>
  <si>
    <t>CARLOS MARTOS MAILLO</t>
  </si>
  <si>
    <t>ANGEL CABALLERO GARCIA</t>
  </si>
  <si>
    <t>JOSE MANUEL DEL PINO MARTINEZ</t>
  </si>
  <si>
    <t>JESUS MOLERO SERENA</t>
  </si>
  <si>
    <t>JOSE ANTONIO REYES FERNANDEZ</t>
  </si>
  <si>
    <t>JAVIER JIMENEZ JIMENEZ</t>
  </si>
  <si>
    <t>PABLO PINO LARA</t>
  </si>
  <si>
    <t>CARLOS NICOT BENITO</t>
  </si>
  <si>
    <t>JUAN DE MATA CABALLERO SANCHEZ</t>
  </si>
  <si>
    <t>VICENTE GARCIA MOLINA</t>
  </si>
  <si>
    <t>RAFAEL VALVERDE RUIZ</t>
  </si>
  <si>
    <t>DARIO CARMONA BURGOS</t>
  </si>
  <si>
    <t>ANTONIO CARRETERO ALCANTARA</t>
  </si>
  <si>
    <t>JERONIMO MOLERO PINO</t>
  </si>
  <si>
    <t>RAUL ROLDAN ESPINAR</t>
  </si>
  <si>
    <t>MANUEL LARA CANTIZANI</t>
  </si>
  <si>
    <t>FRANCISCO BUENDIA AROCA</t>
  </si>
  <si>
    <t>DAVID MANJON CABEZA MUÑOZ</t>
  </si>
  <si>
    <t>12º</t>
  </si>
  <si>
    <t>16º</t>
  </si>
  <si>
    <t>17º</t>
  </si>
  <si>
    <t>18º</t>
  </si>
  <si>
    <t>19º</t>
  </si>
  <si>
    <t>20º</t>
  </si>
  <si>
    <t>21º</t>
  </si>
  <si>
    <t>22º</t>
  </si>
  <si>
    <t>23º</t>
  </si>
  <si>
    <t>24º</t>
  </si>
  <si>
    <t>25º</t>
  </si>
  <si>
    <t>26º</t>
  </si>
  <si>
    <t>27º</t>
  </si>
  <si>
    <t>28º</t>
  </si>
  <si>
    <t>29º</t>
  </si>
  <si>
    <t>30º</t>
  </si>
  <si>
    <t>31º</t>
  </si>
  <si>
    <t>32º</t>
  </si>
  <si>
    <t>XXXII MARATON CIUDAD DE SEVILLA</t>
  </si>
  <si>
    <t>FRANCISCO JAVIER REYES FERNANDEZ</t>
  </si>
  <si>
    <t>JUAN PINO CORRALES</t>
  </si>
  <si>
    <t>FRANCISCO DE ASIS DE MORA PEREZ</t>
  </si>
  <si>
    <t>33º</t>
  </si>
  <si>
    <t>34º</t>
  </si>
  <si>
    <t>35º</t>
  </si>
  <si>
    <t>III MEDIA MARATON CIUDAD DE LUCENA</t>
  </si>
  <si>
    <t>MIGUEL ALVAREZ PRIEGO</t>
  </si>
  <si>
    <t>MIGUEL ANGEL REYES FERNANDEZ</t>
  </si>
  <si>
    <t>JAVIER VERGARA SERRANO</t>
  </si>
  <si>
    <t>JULIAN GARCIA CALVILLO</t>
  </si>
  <si>
    <t>FRANCISCO ROLDAN TIENDA</t>
  </si>
  <si>
    <t>RAFAEL LARA GUTIERREZ</t>
  </si>
  <si>
    <t>PEDRO DIAZ VILLEGAS</t>
  </si>
  <si>
    <t>MIGUEL ACISCLO CRUZ GRANADOS</t>
  </si>
  <si>
    <t>JOSE JULIO JIMENEZ PEREZ</t>
  </si>
  <si>
    <t>ISIDRO GOMEZ ROMERO</t>
  </si>
  <si>
    <t>FRANCISCO RAMIREZ GARCIA</t>
  </si>
  <si>
    <t>JOSE LUIS PEREZ MOLINERO</t>
  </si>
  <si>
    <t>JOSE MANUEL ESPARTERO TORRECILLA</t>
  </si>
  <si>
    <t>ALBERTO DEL PINO MARTINEZ</t>
  </si>
  <si>
    <t>JOSE NIETO COMINO</t>
  </si>
  <si>
    <t>ANTONIO TORRALBO GARCIA</t>
  </si>
  <si>
    <t>JOSE MANUEL CORREDERA NIETO</t>
  </si>
  <si>
    <t>ENRIQUE VALENCIA POYATO</t>
  </si>
  <si>
    <t>JOSE ESCRIBANO MUÑOZ</t>
  </si>
  <si>
    <t>JESUS HENARES MONTILLA</t>
  </si>
  <si>
    <t>MANUEL CORREDERA HURTADO</t>
  </si>
  <si>
    <t>RAFAEL LARA LOPEZ</t>
  </si>
  <si>
    <t>FRANCISCO DE PAULA MORAN MUÑOZ</t>
  </si>
  <si>
    <t>RAFAEL CHICANO LARA</t>
  </si>
  <si>
    <t>DIONISIO FLORES PIERNAGORDA</t>
  </si>
  <si>
    <t>LUIS LUQUE CRUZ</t>
  </si>
  <si>
    <t>AGUSTIN PAREJO FLORES</t>
  </si>
  <si>
    <t>FRANCISCO JESUS MARTINEZ CAMPAÑA</t>
  </si>
  <si>
    <t>JOSE GOMEZ GOMEZ</t>
  </si>
  <si>
    <t>ANTONIO RAMIREZ LOPERA</t>
  </si>
  <si>
    <t>ABELARDO SANCHEZ HERNANDEZ</t>
  </si>
  <si>
    <t>MANUEL JESUS CABEZA CARMONA</t>
  </si>
  <si>
    <t>JUAN CRISTOBAL ORTEGA NUÑEZ</t>
  </si>
  <si>
    <t>FRANCISCO JAVIER ORTIZ LOPEZ DE AHUMADA</t>
  </si>
  <si>
    <t>JUAN CARLOS ESTEPA MONTES</t>
  </si>
  <si>
    <t>AGUSTIN CASTRO CARRASQUILLA</t>
  </si>
  <si>
    <t>JOSE PLAZA CASTRO</t>
  </si>
  <si>
    <t>MIGUEL ANGEL JIMENEZ PEREZ</t>
  </si>
  <si>
    <t>JESUS BEATO FERNANDEZ</t>
  </si>
  <si>
    <t>DANIEL ORTEGA CARRASQUILLA</t>
  </si>
  <si>
    <t>DAVID GOMEZ JIMENEZ</t>
  </si>
  <si>
    <t>DAVID MOLINA CARACUEL</t>
  </si>
  <si>
    <t>FRANCISCO BURGUILLOS BURGUILLOS</t>
  </si>
  <si>
    <t>MANUEL LARA RODRIGUEZ</t>
  </si>
  <si>
    <t>JOSE MANUEL HARO CEREZO</t>
  </si>
  <si>
    <t>FRANCISCO JAVIER JIMENEZ FLORES</t>
  </si>
  <si>
    <t>FERNANDO TORO GARCIA</t>
  </si>
  <si>
    <t>ANDRES RODRIGUEZ GUTIERREZ</t>
  </si>
  <si>
    <t>FRANCISCO JOSE CORDON RIOS</t>
  </si>
  <si>
    <t>FRANCISCO JAVIER ALBA GARCIA</t>
  </si>
  <si>
    <t>FRANCISCO JAVIER LOPEZ LAVELA</t>
  </si>
  <si>
    <t>JUAN DIAZ VILLEGAS</t>
  </si>
  <si>
    <t>ANTONIO ALBA NIEVA</t>
  </si>
  <si>
    <t>DAVID DORADO MOLINERO</t>
  </si>
  <si>
    <t>ANTONIO CRUZ LARA</t>
  </si>
  <si>
    <t>ANTONIO VELARDE PARRA</t>
  </si>
  <si>
    <t>JOSE MARIA GOMEZ ESTEPA</t>
  </si>
  <si>
    <t>FRANCISCO MANUEL DORADO DIAZ</t>
  </si>
  <si>
    <t>GREGORIO CRUZ LARA</t>
  </si>
  <si>
    <t>ANTONIO MANUEL LUQUE CAMPAÑA</t>
  </si>
  <si>
    <t>FRANCISCO MONTES CURIEL</t>
  </si>
  <si>
    <t>JUAN ANTONIO RODRIGUEZ PEREZ</t>
  </si>
  <si>
    <t>JUAN GOMEZ PAREDES</t>
  </si>
  <si>
    <t>MIGUEL BOTELLA LUNA</t>
  </si>
  <si>
    <t>JESUS PINEDA CARRASCO</t>
  </si>
  <si>
    <t>JOSE LUIS LOPEZ PAREJO</t>
  </si>
  <si>
    <t>ANTONIO LOPEZ BAENA</t>
  </si>
  <si>
    <t>36º</t>
  </si>
  <si>
    <t>37º</t>
  </si>
  <si>
    <t>38º</t>
  </si>
  <si>
    <t>39º</t>
  </si>
  <si>
    <t>40º</t>
  </si>
  <si>
    <t>41º</t>
  </si>
  <si>
    <t>42º</t>
  </si>
  <si>
    <t>43º</t>
  </si>
  <si>
    <t>44º</t>
  </si>
  <si>
    <t>45º</t>
  </si>
  <si>
    <t>46º</t>
  </si>
  <si>
    <t>47º</t>
  </si>
  <si>
    <t>48º</t>
  </si>
  <si>
    <t>49º</t>
  </si>
  <si>
    <t>50º</t>
  </si>
  <si>
    <t>51º</t>
  </si>
  <si>
    <t>52º</t>
  </si>
  <si>
    <t>53º</t>
  </si>
  <si>
    <t>54º</t>
  </si>
  <si>
    <t>55º</t>
  </si>
  <si>
    <t>56º</t>
  </si>
  <si>
    <t>57º</t>
  </si>
  <si>
    <t>58º</t>
  </si>
  <si>
    <t>59º</t>
  </si>
  <si>
    <t>60º</t>
  </si>
  <si>
    <t>61º</t>
  </si>
  <si>
    <t>62º</t>
  </si>
  <si>
    <t>63º</t>
  </si>
  <si>
    <t>64º</t>
  </si>
  <si>
    <t>65º</t>
  </si>
  <si>
    <t>66º</t>
  </si>
  <si>
    <t>67º</t>
  </si>
  <si>
    <t>68º</t>
  </si>
  <si>
    <t>69º</t>
  </si>
  <si>
    <t>70º</t>
  </si>
  <si>
    <t>71º</t>
  </si>
  <si>
    <t>72º</t>
  </si>
  <si>
    <t>73º</t>
  </si>
  <si>
    <t>74º</t>
  </si>
  <si>
    <t>75º</t>
  </si>
  <si>
    <t>76º</t>
  </si>
  <si>
    <t>77º</t>
  </si>
  <si>
    <t>78º</t>
  </si>
  <si>
    <t>79º</t>
  </si>
  <si>
    <t>80º</t>
  </si>
  <si>
    <t>81º</t>
  </si>
  <si>
    <t>82º</t>
  </si>
  <si>
    <t>83º</t>
  </si>
  <si>
    <t>84º</t>
  </si>
  <si>
    <t>85º</t>
  </si>
  <si>
    <t>86º</t>
  </si>
  <si>
    <t>87º</t>
  </si>
  <si>
    <t>88º</t>
  </si>
  <si>
    <t>89º</t>
  </si>
  <si>
    <t>90º</t>
  </si>
  <si>
    <t>91º</t>
  </si>
  <si>
    <t>92º</t>
  </si>
  <si>
    <t>93º</t>
  </si>
  <si>
    <t>94º</t>
  </si>
  <si>
    <t>95º</t>
  </si>
  <si>
    <t>96º</t>
  </si>
  <si>
    <t>97º</t>
  </si>
  <si>
    <t>98º</t>
  </si>
  <si>
    <t>99º</t>
  </si>
  <si>
    <t>100º</t>
  </si>
  <si>
    <t>101º</t>
  </si>
  <si>
    <t>102º</t>
  </si>
  <si>
    <t>XXXVI ZURICH MARATON BARCELONA</t>
  </si>
  <si>
    <t>XXIV MARATON Y II MEDIA MARATON CIUDAD DE BADAJOZ</t>
  </si>
  <si>
    <t>DANIEL ZAMORANO MONTILLA</t>
  </si>
  <si>
    <t>JUAN VALERA LARA</t>
  </si>
  <si>
    <t>103º</t>
  </si>
  <si>
    <t>104º</t>
  </si>
  <si>
    <t>XVI ASICS MEDIA MARATON VILLA DE MADRID</t>
  </si>
  <si>
    <t>XII MARATON MTB-TRAIL BRIMZ GUZMAN EL BUENO</t>
  </si>
  <si>
    <t>XXVI MEDIA MARATON CIUDAD DE MALAGA</t>
  </si>
  <si>
    <t>MANUEL SERRANO BARRANCO</t>
  </si>
  <si>
    <t>105º</t>
  </si>
  <si>
    <t>XII MARATONA DI ROMA</t>
  </si>
  <si>
    <t>OSTIPPO TRAIL ESTEPA</t>
  </si>
  <si>
    <t>II CROSS TRAIL VILLA DE TEBA</t>
  </si>
  <si>
    <t>III MEDIO MARATON CIUDAD DE VELEZ MALAGA</t>
  </si>
  <si>
    <t>II TRAVESIA NOCTURNA MONTEJAQUE SAN ANTONIO</t>
  </si>
  <si>
    <t>CARLOS MAILLO LEGAZA</t>
  </si>
  <si>
    <t>106º</t>
  </si>
  <si>
    <t>V HUELLA DEL BUHO</t>
  </si>
  <si>
    <t>XXI MEDIA MARATON MONTAÑA TOLOX</t>
  </si>
  <si>
    <t>XXXI MEDIA MARATON MARBELLA</t>
  </si>
  <si>
    <t>FRANCISCO JAVIER BALLESTEROS CASTRO</t>
  </si>
  <si>
    <t>I TRAIL CIUDAD DE MALAGA</t>
  </si>
  <si>
    <t>X MARATON ZARAGOZA</t>
  </si>
  <si>
    <t>107º</t>
  </si>
  <si>
    <t>XXXI MEDIA MARATON CORDOBA ALMODOVAR</t>
  </si>
  <si>
    <t>JUAN ALBERTO CANTERO RUIZ</t>
  </si>
  <si>
    <t>FRANCISCO MARIN RUIZ</t>
  </si>
  <si>
    <t>JUAN RAMIREZ PORRAS</t>
  </si>
  <si>
    <t>108º</t>
  </si>
  <si>
    <t>109º</t>
  </si>
  <si>
    <t>110º</t>
  </si>
  <si>
    <t>III MEDIA MARATON CARTAMA</t>
  </si>
  <si>
    <t xml:space="preserve">XXI MARATON, VI MEDIO MARATON Y II DIEZ MIL POPULAR CASTILLA LA MANCHA </t>
  </si>
  <si>
    <t>V MEDIA MARATON CIUDAD DE ANTEQUERA</t>
  </si>
  <si>
    <t>II CXM SIERRA SUR DE JAEN</t>
  </si>
  <si>
    <t>IV MEDIA MARATON CIUDAD DE ALGUECIRAS</t>
  </si>
  <si>
    <t>XXXII MEDIA MARATON CORDOBA</t>
  </si>
  <si>
    <t>JESUS MANUEL LARA CABALLERO</t>
  </si>
  <si>
    <t>ANTONIO OTERO CHICANO</t>
  </si>
  <si>
    <t>MIGUEL ANGEL GALINDO PEREZ</t>
  </si>
  <si>
    <t>JESUS PINEDA VARO</t>
  </si>
  <si>
    <t>PEDRO CORTES CABRERA</t>
  </si>
  <si>
    <t>OSCAR VERGARA LOPEZ</t>
  </si>
  <si>
    <t>VICTOR MANUEL CAÑETE ROLDAN</t>
  </si>
  <si>
    <t>JOSE ALVAREZ CRIADO</t>
  </si>
  <si>
    <t>MANUEL ANGEL RODRIGUEZ MONTILLA</t>
  </si>
  <si>
    <t>FRANCISCO BRIONES MURIEL</t>
  </si>
  <si>
    <t>111º</t>
  </si>
  <si>
    <t>112º</t>
  </si>
  <si>
    <t>113º</t>
  </si>
  <si>
    <t>114º</t>
  </si>
  <si>
    <t>115º</t>
  </si>
  <si>
    <t>116º</t>
  </si>
  <si>
    <t>117º</t>
  </si>
  <si>
    <t>118º</t>
  </si>
  <si>
    <t>119º</t>
  </si>
  <si>
    <t>120º</t>
  </si>
  <si>
    <t>IV TRAIL LAS PALOMAS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</si>
</sst>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C0A]dddd\,\ dd&quot; de &quot;mmmm&quot; de &quot;yyyy"/>
    <numFmt numFmtId="165" formatCode="[$-C0A]d\-mmm\-yy;@"/>
    <numFmt numFmtId="166" formatCode="#,##0.0000000000"/>
    <numFmt numFmtId="167" formatCode="#,##0.00000"/>
    <numFmt numFmtId="168" formatCode="#,##0.0000"/>
    <numFmt numFmtId="169" formatCode="0.0000"/>
  </numFmts>
  <fonts count="45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n"/>
      <bottom style="thin"/>
    </border>
    <border>
      <left style="thin"/>
      <right style="thin"/>
      <top style="thick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2" fillId="0" borderId="8" applyNumberFormat="0" applyFill="0" applyAlignment="0" applyProtection="0"/>
    <xf numFmtId="0" fontId="44" fillId="0" borderId="9" applyNumberFormat="0" applyFill="0" applyAlignment="0" applyProtection="0"/>
  </cellStyleXfs>
  <cellXfs count="31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33" borderId="10" xfId="0" applyFill="1" applyBorder="1" applyAlignment="1">
      <alignment/>
    </xf>
    <xf numFmtId="0" fontId="0" fillId="0" borderId="0" xfId="0" applyFont="1" applyAlignment="1">
      <alignment horizontal="center" vertical="center"/>
    </xf>
    <xf numFmtId="0" fontId="0" fillId="34" borderId="11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165" fontId="0" fillId="34" borderId="12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34" borderId="10" xfId="0" applyFont="1" applyFill="1" applyBorder="1" applyAlignment="1">
      <alignment/>
    </xf>
    <xf numFmtId="3" fontId="0" fillId="0" borderId="13" xfId="0" applyNumberFormat="1" applyBorder="1" applyAlignment="1">
      <alignment horizontal="center"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3" fontId="0" fillId="0" borderId="13" xfId="0" applyNumberFormat="1" applyFont="1" applyBorder="1" applyAlignment="1">
      <alignment horizontal="center"/>
    </xf>
    <xf numFmtId="0" fontId="0" fillId="33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1" xfId="0" applyFont="1" applyFill="1" applyBorder="1" applyAlignment="1">
      <alignment horizontal="center" vertical="center" wrapText="1"/>
    </xf>
    <xf numFmtId="0" fontId="6" fillId="34" borderId="11" xfId="0" applyFont="1" applyFill="1" applyBorder="1" applyAlignment="1">
      <alignment horizontal="center" vertical="center" wrapText="1"/>
    </xf>
    <xf numFmtId="168" fontId="0" fillId="0" borderId="13" xfId="0" applyNumberFormat="1" applyBorder="1" applyAlignment="1">
      <alignment horizontal="center"/>
    </xf>
    <xf numFmtId="168" fontId="0" fillId="0" borderId="13" xfId="0" applyNumberFormat="1" applyFon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0" fontId="0" fillId="35" borderId="10" xfId="0" applyFont="1" applyFill="1" applyBorder="1" applyAlignment="1">
      <alignment/>
    </xf>
    <xf numFmtId="0" fontId="5" fillId="36" borderId="14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3" fontId="4" fillId="34" borderId="11" xfId="0" applyNumberFormat="1" applyFont="1" applyFill="1" applyBorder="1" applyAlignment="1">
      <alignment horizontal="center" vertical="center" textRotation="45"/>
    </xf>
    <xf numFmtId="0" fontId="3" fillId="0" borderId="12" xfId="0" applyFont="1" applyBorder="1" applyAlignment="1">
      <alignment horizontal="center" vertical="center" textRotation="45"/>
    </xf>
    <xf numFmtId="0" fontId="4" fillId="34" borderId="11" xfId="0" applyFont="1" applyFill="1" applyBorder="1" applyAlignment="1">
      <alignment horizontal="center" vertical="center" textRotation="45" wrapText="1"/>
    </xf>
    <xf numFmtId="0" fontId="4" fillId="0" borderId="12" xfId="0" applyFont="1" applyBorder="1" applyAlignment="1">
      <alignment horizontal="center" vertical="center" textRotation="45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127"/>
  <sheetViews>
    <sheetView tabSelected="1" zoomScalePageLayoutView="0" workbookViewId="0" topLeftCell="A1">
      <pane xSplit="5" topLeftCell="AA1" activePane="topRight" state="frozen"/>
      <selection pane="topLeft" activeCell="A1" sqref="A1"/>
      <selection pane="topRight" activeCell="B1" sqref="B1:B2"/>
    </sheetView>
  </sheetViews>
  <sheetFormatPr defaultColWidth="11.421875" defaultRowHeight="12.75"/>
  <cols>
    <col min="1" max="1" width="4.7109375" style="0" customWidth="1"/>
    <col min="2" max="2" width="44.8515625" style="0" bestFit="1" customWidth="1"/>
    <col min="3" max="3" width="10.57421875" style="11" customWidth="1"/>
    <col min="5" max="5" width="12.57421875" style="11" bestFit="1" customWidth="1"/>
    <col min="6" max="6" width="12.57421875" style="11" customWidth="1"/>
    <col min="7" max="7" width="11.421875" style="11" customWidth="1"/>
    <col min="8" max="8" width="12.57421875" style="11" customWidth="1"/>
    <col min="9" max="30" width="11.421875" style="11" customWidth="1"/>
    <col min="31" max="31" width="14.421875" style="11" customWidth="1"/>
    <col min="32" max="60" width="11.421875" style="11" customWidth="1"/>
  </cols>
  <sheetData>
    <row r="1" spans="2:60" ht="45" customHeight="1" thickTop="1">
      <c r="B1" s="23" t="s">
        <v>17</v>
      </c>
      <c r="C1" s="25" t="s">
        <v>0</v>
      </c>
      <c r="D1" s="27" t="s">
        <v>1</v>
      </c>
      <c r="E1" s="29" t="s">
        <v>2</v>
      </c>
      <c r="F1" s="6" t="s">
        <v>18</v>
      </c>
      <c r="G1" s="6" t="s">
        <v>19</v>
      </c>
      <c r="H1" s="6" t="s">
        <v>21</v>
      </c>
      <c r="I1" s="17" t="s">
        <v>34</v>
      </c>
      <c r="J1" s="18" t="s">
        <v>36</v>
      </c>
      <c r="K1" s="6" t="s">
        <v>37</v>
      </c>
      <c r="L1" s="6" t="s">
        <v>74</v>
      </c>
      <c r="M1" s="6" t="s">
        <v>81</v>
      </c>
      <c r="N1" s="6" t="s">
        <v>216</v>
      </c>
      <c r="O1" s="18" t="s">
        <v>217</v>
      </c>
      <c r="P1" s="18" t="s">
        <v>222</v>
      </c>
      <c r="Q1" s="6" t="s">
        <v>223</v>
      </c>
      <c r="R1" s="6" t="s">
        <v>224</v>
      </c>
      <c r="S1" s="17" t="s">
        <v>227</v>
      </c>
      <c r="T1" s="17" t="s">
        <v>228</v>
      </c>
      <c r="U1" s="5" t="s">
        <v>229</v>
      </c>
      <c r="V1" s="18" t="s">
        <v>230</v>
      </c>
      <c r="W1" s="18" t="s">
        <v>231</v>
      </c>
      <c r="X1" s="6" t="s">
        <v>234</v>
      </c>
      <c r="Y1" s="6" t="s">
        <v>235</v>
      </c>
      <c r="Z1" s="17" t="s">
        <v>236</v>
      </c>
      <c r="AA1" s="17" t="s">
        <v>238</v>
      </c>
      <c r="AB1" s="5" t="s">
        <v>239</v>
      </c>
      <c r="AC1" s="6" t="s">
        <v>241</v>
      </c>
      <c r="AD1" s="17" t="s">
        <v>248</v>
      </c>
      <c r="AE1" s="18" t="s">
        <v>249</v>
      </c>
      <c r="AF1" s="18" t="s">
        <v>250</v>
      </c>
      <c r="AG1" s="17" t="s">
        <v>251</v>
      </c>
      <c r="AH1" s="6" t="s">
        <v>252</v>
      </c>
      <c r="AI1" s="18" t="s">
        <v>253</v>
      </c>
      <c r="AJ1" s="17" t="s">
        <v>274</v>
      </c>
      <c r="AK1" s="5"/>
      <c r="AL1" s="17"/>
      <c r="AM1" s="6"/>
      <c r="AN1" s="17"/>
      <c r="AO1" s="17"/>
      <c r="AP1" s="6"/>
      <c r="AQ1" s="17"/>
      <c r="AR1" s="6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6"/>
      <c r="BF1" s="17"/>
      <c r="BG1" s="6"/>
      <c r="BH1" s="5"/>
    </row>
    <row r="2" spans="2:60" s="8" customFormat="1" ht="12.75" customHeight="1">
      <c r="B2" s="24"/>
      <c r="C2" s="26"/>
      <c r="D2" s="28"/>
      <c r="E2" s="30"/>
      <c r="F2" s="7">
        <v>42379</v>
      </c>
      <c r="G2" s="7">
        <v>42400</v>
      </c>
      <c r="H2" s="7">
        <v>42400</v>
      </c>
      <c r="I2" s="7">
        <v>42400</v>
      </c>
      <c r="J2" s="7">
        <v>42407</v>
      </c>
      <c r="K2" s="7">
        <v>42407</v>
      </c>
      <c r="L2" s="7">
        <v>42421</v>
      </c>
      <c r="M2" s="7">
        <v>42435</v>
      </c>
      <c r="N2" s="7">
        <v>42442</v>
      </c>
      <c r="O2" s="7">
        <v>42442</v>
      </c>
      <c r="P2" s="7">
        <v>42463</v>
      </c>
      <c r="Q2" s="7">
        <v>42469</v>
      </c>
      <c r="R2" s="7">
        <v>42470</v>
      </c>
      <c r="S2" s="7">
        <v>42470</v>
      </c>
      <c r="T2" s="7">
        <v>42477</v>
      </c>
      <c r="U2" s="7">
        <v>42484</v>
      </c>
      <c r="V2" s="7">
        <v>42491</v>
      </c>
      <c r="W2" s="7">
        <v>42539</v>
      </c>
      <c r="X2" s="7">
        <v>42616</v>
      </c>
      <c r="Y2" s="7">
        <v>42630</v>
      </c>
      <c r="Z2" s="7">
        <v>42638</v>
      </c>
      <c r="AA2" s="7">
        <v>42638</v>
      </c>
      <c r="AB2" s="7">
        <v>42638</v>
      </c>
      <c r="AC2" s="7">
        <v>42645</v>
      </c>
      <c r="AD2" s="7">
        <v>42652</v>
      </c>
      <c r="AE2" s="7">
        <v>42659</v>
      </c>
      <c r="AF2" s="7">
        <v>42680</v>
      </c>
      <c r="AG2" s="7">
        <v>42687</v>
      </c>
      <c r="AH2" s="7">
        <v>42687</v>
      </c>
      <c r="AI2" s="7">
        <v>42701</v>
      </c>
      <c r="AJ2" s="7">
        <v>42721</v>
      </c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</row>
    <row r="3" spans="1:60" ht="12.75">
      <c r="A3" s="4"/>
      <c r="B3" s="22" t="s">
        <v>16</v>
      </c>
      <c r="C3" s="10">
        <f aca="true" t="shared" si="0" ref="C3:C34">COUNTA(F3:BH3)</f>
        <v>7</v>
      </c>
      <c r="D3" s="14" t="s">
        <v>4</v>
      </c>
      <c r="E3" s="19">
        <f>SUMPRODUCT(SMALL(F3:BH3,{1;2;3;4;5}))</f>
        <v>0.21453746980062768</v>
      </c>
      <c r="F3" s="21">
        <f>1/7</f>
        <v>0.14285714285714285</v>
      </c>
      <c r="G3" s="10"/>
      <c r="H3" s="21">
        <f>1/8</f>
        <v>0.125</v>
      </c>
      <c r="I3" s="10"/>
      <c r="J3" s="10"/>
      <c r="K3" s="19">
        <v>0.05</v>
      </c>
      <c r="L3" s="21"/>
      <c r="M3" s="21">
        <v>0.010526315789473684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>
        <v>0.07142857142857142</v>
      </c>
      <c r="Y3" s="21"/>
      <c r="Z3" s="21"/>
      <c r="AA3" s="21"/>
      <c r="AB3" s="21"/>
      <c r="AC3" s="21"/>
      <c r="AD3" s="21"/>
      <c r="AE3" s="21">
        <v>0.05555555555555555</v>
      </c>
      <c r="AF3" s="21"/>
      <c r="AG3" s="21"/>
      <c r="AH3" s="21"/>
      <c r="AI3" s="21">
        <v>0.02702702702702703</v>
      </c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</row>
    <row r="4" spans="1:60" ht="12.75">
      <c r="A4" s="4"/>
      <c r="B4" s="22" t="s">
        <v>12</v>
      </c>
      <c r="C4" s="10">
        <f t="shared" si="0"/>
        <v>8</v>
      </c>
      <c r="D4" s="14" t="s">
        <v>5</v>
      </c>
      <c r="E4" s="19">
        <f>SUMPRODUCT(SMALL(F4:BH4,{1;2;3;4;5}))</f>
        <v>0.5907747973537447</v>
      </c>
      <c r="F4" s="21">
        <f>3/7</f>
        <v>0.42857142857142855</v>
      </c>
      <c r="G4" s="10"/>
      <c r="H4" s="21">
        <f>2/8</f>
        <v>0.25</v>
      </c>
      <c r="I4" s="10"/>
      <c r="J4" s="10"/>
      <c r="K4" s="19"/>
      <c r="L4" s="21"/>
      <c r="M4" s="21">
        <v>0.06315789473684211</v>
      </c>
      <c r="N4" s="21">
        <v>1</v>
      </c>
      <c r="O4" s="21"/>
      <c r="P4" s="21"/>
      <c r="Q4" s="21"/>
      <c r="R4" s="21">
        <v>0.125</v>
      </c>
      <c r="S4" s="21"/>
      <c r="T4" s="21"/>
      <c r="U4" s="21"/>
      <c r="V4" s="21"/>
      <c r="W4" s="21"/>
      <c r="X4" s="21">
        <v>0.14285714285714285</v>
      </c>
      <c r="Y4" s="21"/>
      <c r="Z4" s="21"/>
      <c r="AA4" s="21"/>
      <c r="AB4" s="21"/>
      <c r="AC4" s="21"/>
      <c r="AD4" s="21"/>
      <c r="AE4" s="21">
        <v>0.1111111111111111</v>
      </c>
      <c r="AF4" s="21"/>
      <c r="AG4" s="21"/>
      <c r="AH4" s="21"/>
      <c r="AI4" s="21">
        <v>0.14864864864864866</v>
      </c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</row>
    <row r="5" spans="1:60" ht="12.75">
      <c r="A5" s="4"/>
      <c r="B5" s="22" t="s">
        <v>39</v>
      </c>
      <c r="C5" s="10">
        <f t="shared" si="0"/>
        <v>5</v>
      </c>
      <c r="D5" s="14" t="s">
        <v>6</v>
      </c>
      <c r="E5" s="19">
        <f>SUMPRODUCT(SMALL(F5:BH5,{1;2;3;4;5}))</f>
        <v>0.6274051379314537</v>
      </c>
      <c r="F5" s="21"/>
      <c r="G5" s="10"/>
      <c r="H5" s="21"/>
      <c r="I5" s="19"/>
      <c r="J5" s="19"/>
      <c r="K5" s="19">
        <v>0.1</v>
      </c>
      <c r="L5" s="21"/>
      <c r="M5" s="21">
        <v>0.021052631578947368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>
        <v>0.07692307692307693</v>
      </c>
      <c r="AD5" s="21"/>
      <c r="AE5" s="21">
        <v>0.3888888888888889</v>
      </c>
      <c r="AF5" s="21"/>
      <c r="AG5" s="21"/>
      <c r="AH5" s="21"/>
      <c r="AI5" s="21">
        <v>0.04054054054054054</v>
      </c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21"/>
      <c r="BH5" s="21"/>
    </row>
    <row r="6" spans="1:60" ht="12.75">
      <c r="A6" s="4"/>
      <c r="B6" s="15" t="s">
        <v>14</v>
      </c>
      <c r="C6" s="10">
        <f t="shared" si="0"/>
        <v>8</v>
      </c>
      <c r="D6" s="14" t="s">
        <v>7</v>
      </c>
      <c r="E6" s="19">
        <f>SUMPRODUCT(SMALL(F6:BH6,{1;2;3;4;5}))</f>
        <v>1.3452380952380953</v>
      </c>
      <c r="F6" s="21">
        <f>2/7</f>
        <v>0.2857142857142857</v>
      </c>
      <c r="G6" s="10"/>
      <c r="H6" s="21"/>
      <c r="I6" s="19">
        <v>0.5</v>
      </c>
      <c r="J6" s="19"/>
      <c r="K6" s="19"/>
      <c r="L6" s="21"/>
      <c r="M6" s="21"/>
      <c r="N6" s="21">
        <v>0.5</v>
      </c>
      <c r="O6" s="21"/>
      <c r="P6" s="21"/>
      <c r="Q6" s="21"/>
      <c r="R6" s="21"/>
      <c r="S6" s="21"/>
      <c r="T6" s="21">
        <v>0.5</v>
      </c>
      <c r="U6" s="21">
        <v>0.25</v>
      </c>
      <c r="V6" s="21"/>
      <c r="W6" s="21">
        <v>0.16666666666666666</v>
      </c>
      <c r="X6" s="21"/>
      <c r="Y6" s="21"/>
      <c r="Z6" s="21"/>
      <c r="AA6" s="21"/>
      <c r="AB6" s="21">
        <v>0.5</v>
      </c>
      <c r="AC6" s="21"/>
      <c r="AD6" s="21"/>
      <c r="AE6" s="21">
        <v>0.14285714285714285</v>
      </c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  <c r="BC6" s="21"/>
      <c r="BD6" s="21"/>
      <c r="BE6" s="21"/>
      <c r="BF6" s="21"/>
      <c r="BG6" s="21"/>
      <c r="BH6" s="21"/>
    </row>
    <row r="7" spans="1:60" ht="12.75">
      <c r="A7" s="4"/>
      <c r="B7" s="9" t="s">
        <v>43</v>
      </c>
      <c r="C7" s="10">
        <f t="shared" si="0"/>
        <v>5</v>
      </c>
      <c r="D7" s="14" t="s">
        <v>8</v>
      </c>
      <c r="E7" s="19">
        <f>SUMPRODUCT(SMALL(F7:BH7,{1;2;3;4;5}))</f>
        <v>1.5175320056899004</v>
      </c>
      <c r="F7" s="21"/>
      <c r="G7" s="10"/>
      <c r="H7" s="21"/>
      <c r="I7" s="19"/>
      <c r="J7" s="19"/>
      <c r="K7" s="19">
        <v>0.3</v>
      </c>
      <c r="L7" s="21"/>
      <c r="M7" s="21">
        <v>0.12631578947368421</v>
      </c>
      <c r="N7" s="21"/>
      <c r="O7" s="21"/>
      <c r="P7" s="21"/>
      <c r="Q7" s="21"/>
      <c r="R7" s="21"/>
      <c r="S7" s="21"/>
      <c r="T7" s="21"/>
      <c r="U7" s="21">
        <v>0.375</v>
      </c>
      <c r="V7" s="21"/>
      <c r="W7" s="21"/>
      <c r="X7" s="21"/>
      <c r="Y7" s="21"/>
      <c r="Z7" s="21"/>
      <c r="AA7" s="21">
        <v>0.5</v>
      </c>
      <c r="AB7" s="21"/>
      <c r="AC7" s="21"/>
      <c r="AD7" s="21"/>
      <c r="AE7" s="21"/>
      <c r="AF7" s="21"/>
      <c r="AG7" s="21"/>
      <c r="AH7" s="21"/>
      <c r="AI7" s="21">
        <v>0.21621621621621623</v>
      </c>
      <c r="AJ7" s="21"/>
      <c r="AK7" s="21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  <c r="BC7" s="21"/>
      <c r="BD7" s="21"/>
      <c r="BE7" s="21"/>
      <c r="BF7" s="21"/>
      <c r="BG7" s="21"/>
      <c r="BH7" s="21"/>
    </row>
    <row r="8" spans="1:60" ht="12.75">
      <c r="A8" s="4"/>
      <c r="B8" s="15" t="s">
        <v>45</v>
      </c>
      <c r="C8" s="10">
        <f t="shared" si="0"/>
        <v>5</v>
      </c>
      <c r="D8" s="14" t="s">
        <v>9</v>
      </c>
      <c r="E8" s="19">
        <f>SUMPRODUCT(SMALL(F8:BH8,{1;2;3;4;5}))</f>
        <v>1.6401810138652246</v>
      </c>
      <c r="F8" s="21"/>
      <c r="G8" s="10"/>
      <c r="H8" s="21"/>
      <c r="I8" s="19"/>
      <c r="J8" s="19"/>
      <c r="K8" s="19">
        <v>0.4</v>
      </c>
      <c r="L8" s="21"/>
      <c r="M8" s="21">
        <v>0.14736842105263157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>
        <v>0.46153846153846156</v>
      </c>
      <c r="AD8" s="21"/>
      <c r="AE8" s="21">
        <v>0.42857142857142855</v>
      </c>
      <c r="AF8" s="21"/>
      <c r="AG8" s="21"/>
      <c r="AH8" s="21"/>
      <c r="AI8" s="21">
        <v>0.20270270270270271</v>
      </c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  <c r="BD8" s="21"/>
      <c r="BE8" s="21"/>
      <c r="BF8" s="21"/>
      <c r="BG8" s="21"/>
      <c r="BH8" s="21"/>
    </row>
    <row r="9" spans="2:60" ht="12.75">
      <c r="B9" s="9" t="s">
        <v>49</v>
      </c>
      <c r="C9" s="10">
        <f t="shared" si="0"/>
        <v>7</v>
      </c>
      <c r="D9" s="14" t="s">
        <v>10</v>
      </c>
      <c r="E9" s="19">
        <f>SUMPRODUCT(SMALL(F9:BH9,{1;2;3;4;5}))</f>
        <v>2.1196572512361986</v>
      </c>
      <c r="F9" s="21"/>
      <c r="G9" s="10"/>
      <c r="H9" s="21"/>
      <c r="I9" s="19"/>
      <c r="J9" s="19"/>
      <c r="K9" s="20">
        <v>0.7</v>
      </c>
      <c r="L9" s="21"/>
      <c r="M9" s="21">
        <v>0.2631578947368421</v>
      </c>
      <c r="N9" s="21"/>
      <c r="O9" s="21">
        <v>0.3333333333333333</v>
      </c>
      <c r="P9" s="21"/>
      <c r="Q9" s="21"/>
      <c r="R9" s="21"/>
      <c r="S9" s="21"/>
      <c r="T9" s="21"/>
      <c r="U9" s="21">
        <v>0.5</v>
      </c>
      <c r="V9" s="21"/>
      <c r="W9" s="21"/>
      <c r="X9" s="21">
        <v>0.42857142857142855</v>
      </c>
      <c r="Y9" s="21"/>
      <c r="Z9" s="21"/>
      <c r="AA9" s="21"/>
      <c r="AB9" s="21"/>
      <c r="AC9" s="21"/>
      <c r="AD9" s="21"/>
      <c r="AE9" s="21">
        <v>0.8888888888888888</v>
      </c>
      <c r="AF9" s="21"/>
      <c r="AG9" s="21"/>
      <c r="AH9" s="21"/>
      <c r="AI9" s="21">
        <v>0.5945945945945946</v>
      </c>
      <c r="AJ9" s="21"/>
      <c r="AK9" s="21"/>
      <c r="AL9" s="21"/>
      <c r="AM9" s="21"/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21"/>
      <c r="AZ9" s="21"/>
      <c r="BA9" s="21"/>
      <c r="BB9" s="21"/>
      <c r="BC9" s="21"/>
      <c r="BD9" s="21"/>
      <c r="BE9" s="21"/>
      <c r="BF9" s="21"/>
      <c r="BG9" s="21"/>
      <c r="BH9" s="21"/>
    </row>
    <row r="10" spans="1:60" ht="12.75">
      <c r="A10" s="4"/>
      <c r="B10" s="9" t="s">
        <v>38</v>
      </c>
      <c r="C10" s="10">
        <f t="shared" si="0"/>
        <v>5</v>
      </c>
      <c r="D10" s="14" t="s">
        <v>28</v>
      </c>
      <c r="E10" s="19">
        <f>SUMPRODUCT(SMALL(F10:BH10,{1;2;3;4;5}))</f>
        <v>2.3055070107701687</v>
      </c>
      <c r="F10" s="10"/>
      <c r="G10" s="10"/>
      <c r="H10" s="21"/>
      <c r="I10" s="19"/>
      <c r="J10" s="19">
        <v>0.5</v>
      </c>
      <c r="K10" s="19"/>
      <c r="L10" s="21"/>
      <c r="M10" s="21">
        <v>0.6105263157894737</v>
      </c>
      <c r="N10" s="21"/>
      <c r="O10" s="21"/>
      <c r="P10" s="21"/>
      <c r="Q10" s="21"/>
      <c r="R10" s="21"/>
      <c r="S10" s="21">
        <v>0.5</v>
      </c>
      <c r="T10" s="21"/>
      <c r="U10" s="21"/>
      <c r="V10" s="21"/>
      <c r="W10" s="21"/>
      <c r="X10" s="21">
        <v>0.35714285714285715</v>
      </c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>
        <v>0.33783783783783783</v>
      </c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1"/>
      <c r="BG10" s="21"/>
      <c r="BH10" s="21"/>
    </row>
    <row r="11" spans="2:60" ht="12.75" customHeight="1">
      <c r="B11" s="9" t="s">
        <v>77</v>
      </c>
      <c r="C11" s="10">
        <f t="shared" si="0"/>
        <v>6</v>
      </c>
      <c r="D11" s="14" t="s">
        <v>29</v>
      </c>
      <c r="E11" s="19">
        <f>SUMPRODUCT(SMALL(F11:BH11,{1;2;3;4;5}))</f>
        <v>2.333390909706699</v>
      </c>
      <c r="F11" s="10"/>
      <c r="G11" s="10"/>
      <c r="H11" s="10"/>
      <c r="I11" s="10"/>
      <c r="J11" s="10"/>
      <c r="K11" s="10"/>
      <c r="L11" s="21">
        <v>0.75</v>
      </c>
      <c r="M11" s="21">
        <v>0.25263157894736843</v>
      </c>
      <c r="N11" s="21"/>
      <c r="O11" s="21"/>
      <c r="P11" s="21"/>
      <c r="Q11" s="21"/>
      <c r="R11" s="21"/>
      <c r="S11" s="21"/>
      <c r="T11" s="21"/>
      <c r="U11" s="21"/>
      <c r="V11" s="21"/>
      <c r="W11" s="21">
        <v>0.6666666666666666</v>
      </c>
      <c r="X11" s="21">
        <v>0.8571428571428571</v>
      </c>
      <c r="Y11" s="21"/>
      <c r="Z11" s="21">
        <v>0.2857142857142857</v>
      </c>
      <c r="AA11" s="21"/>
      <c r="AB11" s="21"/>
      <c r="AC11" s="21"/>
      <c r="AD11" s="21"/>
      <c r="AE11" s="21"/>
      <c r="AF11" s="21"/>
      <c r="AG11" s="21"/>
      <c r="AH11" s="21"/>
      <c r="AI11" s="21">
        <v>0.3783783783783784</v>
      </c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</row>
    <row r="12" spans="2:60" ht="12.75">
      <c r="B12" s="9" t="s">
        <v>219</v>
      </c>
      <c r="C12" s="10">
        <f t="shared" si="0"/>
        <v>10</v>
      </c>
      <c r="D12" s="14" t="s">
        <v>30</v>
      </c>
      <c r="E12" s="19">
        <f>SUMPRODUCT(SMALL(F12:BH12,{1;2;3;4;5}))</f>
        <v>2.5</v>
      </c>
      <c r="F12" s="10"/>
      <c r="G12" s="10"/>
      <c r="H12" s="10"/>
      <c r="I12" s="10"/>
      <c r="J12" s="10"/>
      <c r="K12" s="10"/>
      <c r="L12" s="21"/>
      <c r="M12" s="21"/>
      <c r="N12" s="21"/>
      <c r="O12" s="21">
        <v>0.6666666666666666</v>
      </c>
      <c r="P12" s="21"/>
      <c r="Q12" s="21">
        <v>0.5</v>
      </c>
      <c r="R12" s="21"/>
      <c r="S12" s="21"/>
      <c r="T12" s="21"/>
      <c r="U12" s="21"/>
      <c r="V12" s="21">
        <v>0.5</v>
      </c>
      <c r="W12" s="21"/>
      <c r="X12" s="21">
        <v>1</v>
      </c>
      <c r="Y12" s="21">
        <v>0.5</v>
      </c>
      <c r="Z12" s="21"/>
      <c r="AA12" s="21"/>
      <c r="AB12" s="21"/>
      <c r="AC12" s="21"/>
      <c r="AD12" s="21">
        <v>1</v>
      </c>
      <c r="AE12" s="21">
        <v>0.5714285714285714</v>
      </c>
      <c r="AF12" s="21">
        <v>0.5</v>
      </c>
      <c r="AG12" s="21"/>
      <c r="AH12" s="21">
        <v>0.5</v>
      </c>
      <c r="AI12" s="21">
        <v>0.5675675675675675</v>
      </c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21"/>
      <c r="AZ12" s="21"/>
      <c r="BA12" s="21"/>
      <c r="BB12" s="21"/>
      <c r="BC12" s="21"/>
      <c r="BD12" s="21"/>
      <c r="BE12" s="21"/>
      <c r="BF12" s="21"/>
      <c r="BG12" s="21"/>
      <c r="BH12" s="21"/>
    </row>
    <row r="13" spans="1:60" ht="12.75">
      <c r="A13" s="4"/>
      <c r="B13" s="9" t="s">
        <v>15</v>
      </c>
      <c r="C13" s="10">
        <f t="shared" si="0"/>
        <v>10</v>
      </c>
      <c r="D13" s="14" t="s">
        <v>31</v>
      </c>
      <c r="E13" s="19">
        <f>SUMPRODUCT(SMALL(F13:BH13,{1;2;3;4;5}))</f>
        <v>2.6254826254826256</v>
      </c>
      <c r="F13" s="21">
        <f>4/7</f>
        <v>0.5714285714285714</v>
      </c>
      <c r="G13" s="10"/>
      <c r="H13" s="21"/>
      <c r="I13" s="19"/>
      <c r="J13" s="19"/>
      <c r="K13" s="19"/>
      <c r="L13" s="21"/>
      <c r="M13" s="21"/>
      <c r="N13" s="21"/>
      <c r="O13" s="21">
        <v>0.8333333333333334</v>
      </c>
      <c r="P13" s="21"/>
      <c r="Q13" s="21">
        <v>1</v>
      </c>
      <c r="R13" s="21"/>
      <c r="S13" s="21"/>
      <c r="T13" s="21"/>
      <c r="U13" s="21"/>
      <c r="V13" s="21">
        <v>1</v>
      </c>
      <c r="W13" s="21"/>
      <c r="X13" s="21">
        <v>0.2857142857142857</v>
      </c>
      <c r="Y13" s="21">
        <v>1</v>
      </c>
      <c r="Z13" s="21"/>
      <c r="AA13" s="21"/>
      <c r="AB13" s="21"/>
      <c r="AC13" s="21"/>
      <c r="AD13" s="21">
        <v>0.5</v>
      </c>
      <c r="AE13" s="21">
        <v>0.7142857142857143</v>
      </c>
      <c r="AF13" s="21"/>
      <c r="AG13" s="21"/>
      <c r="AH13" s="21">
        <v>1</v>
      </c>
      <c r="AI13" s="21">
        <v>0.5540540540540541</v>
      </c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</row>
    <row r="14" spans="1:60" ht="12.75">
      <c r="A14" s="4"/>
      <c r="B14" s="15" t="s">
        <v>3</v>
      </c>
      <c r="C14" s="10">
        <f t="shared" si="0"/>
        <v>7</v>
      </c>
      <c r="D14" s="14" t="s">
        <v>56</v>
      </c>
      <c r="E14" s="19">
        <f>SUMPRODUCT(SMALL(F14:BH14,{1;2;3;4;5}))</f>
        <v>2.7243425611846663</v>
      </c>
      <c r="F14" s="21">
        <f>6/7</f>
        <v>0.8571428571428571</v>
      </c>
      <c r="G14" s="10"/>
      <c r="H14" s="21"/>
      <c r="I14" s="19"/>
      <c r="J14" s="19"/>
      <c r="K14" s="19">
        <v>0.6</v>
      </c>
      <c r="L14" s="21"/>
      <c r="M14" s="21">
        <v>0.2736842105263158</v>
      </c>
      <c r="N14" s="21"/>
      <c r="O14" s="21">
        <v>0.16666666666666666</v>
      </c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>
        <v>0.8461538461538461</v>
      </c>
      <c r="AD14" s="21"/>
      <c r="AE14" s="21">
        <v>0.8571428571428571</v>
      </c>
      <c r="AF14" s="21"/>
      <c r="AG14" s="21"/>
      <c r="AH14" s="21"/>
      <c r="AI14" s="21">
        <v>0.8378378378378378</v>
      </c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</row>
    <row r="15" spans="1:60" ht="12.75">
      <c r="A15" s="4"/>
      <c r="B15" s="15" t="s">
        <v>50</v>
      </c>
      <c r="C15" s="10">
        <f t="shared" si="0"/>
        <v>6</v>
      </c>
      <c r="D15" s="14" t="s">
        <v>32</v>
      </c>
      <c r="E15" s="19">
        <f>SUMPRODUCT(SMALL(F15:BH15,{1;2;3;4;5}))</f>
        <v>3.261786222312538</v>
      </c>
      <c r="F15" s="21"/>
      <c r="G15" s="10"/>
      <c r="H15" s="21"/>
      <c r="I15" s="19"/>
      <c r="J15" s="19"/>
      <c r="K15" s="19">
        <v>0.75</v>
      </c>
      <c r="L15" s="21"/>
      <c r="M15" s="21">
        <v>0.42105263157894735</v>
      </c>
      <c r="N15" s="21"/>
      <c r="O15" s="21"/>
      <c r="P15" s="21"/>
      <c r="Q15" s="21"/>
      <c r="R15" s="21"/>
      <c r="S15" s="21"/>
      <c r="T15" s="21"/>
      <c r="U15" s="21">
        <v>1</v>
      </c>
      <c r="V15" s="21"/>
      <c r="W15" s="21"/>
      <c r="X15" s="21">
        <v>0.9285714285714286</v>
      </c>
      <c r="Y15" s="21"/>
      <c r="Z15" s="21"/>
      <c r="AA15" s="21"/>
      <c r="AB15" s="21"/>
      <c r="AC15" s="21"/>
      <c r="AD15" s="21"/>
      <c r="AE15" s="21"/>
      <c r="AF15" s="21"/>
      <c r="AG15" s="21">
        <v>0.5</v>
      </c>
      <c r="AH15" s="21"/>
      <c r="AI15" s="21">
        <v>0.6621621621621622</v>
      </c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</row>
    <row r="16" spans="2:60" ht="12.75">
      <c r="B16" s="9" t="s">
        <v>109</v>
      </c>
      <c r="C16" s="10">
        <f t="shared" si="0"/>
        <v>5</v>
      </c>
      <c r="D16" s="14" t="s">
        <v>33</v>
      </c>
      <c r="E16" s="19">
        <f>SUMPRODUCT(SMALL(F16:BH16,{1;2;3;4;5}))</f>
        <v>3.3390633114317323</v>
      </c>
      <c r="F16" s="10"/>
      <c r="G16" s="10"/>
      <c r="H16" s="10"/>
      <c r="I16" s="10"/>
      <c r="J16" s="10"/>
      <c r="K16" s="10"/>
      <c r="L16" s="21"/>
      <c r="M16" s="21">
        <v>0.49473684210526314</v>
      </c>
      <c r="N16" s="21"/>
      <c r="O16" s="21"/>
      <c r="P16" s="21"/>
      <c r="Q16" s="21"/>
      <c r="R16" s="21"/>
      <c r="S16" s="21"/>
      <c r="T16" s="21"/>
      <c r="U16" s="21">
        <v>0.875</v>
      </c>
      <c r="V16" s="21"/>
      <c r="W16" s="21"/>
      <c r="X16" s="21">
        <v>0.5714285714285714</v>
      </c>
      <c r="Y16" s="21"/>
      <c r="Z16" s="21"/>
      <c r="AA16" s="21"/>
      <c r="AB16" s="21"/>
      <c r="AC16" s="21"/>
      <c r="AD16" s="21"/>
      <c r="AE16" s="21">
        <v>0.7222222222222222</v>
      </c>
      <c r="AF16" s="21"/>
      <c r="AG16" s="21"/>
      <c r="AH16" s="21"/>
      <c r="AI16" s="21">
        <v>0.6756756756756757</v>
      </c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</row>
    <row r="17" spans="1:60" ht="12.75">
      <c r="A17" s="4"/>
      <c r="B17" s="15" t="s">
        <v>25</v>
      </c>
      <c r="C17" s="10">
        <f t="shared" si="0"/>
        <v>5</v>
      </c>
      <c r="D17" s="14" t="s">
        <v>35</v>
      </c>
      <c r="E17" s="19">
        <f>SUMPRODUCT(SMALL(F17:BH17,{1;2;3;4;5}))</f>
        <v>3.4748831538305223</v>
      </c>
      <c r="F17" s="21"/>
      <c r="G17" s="10"/>
      <c r="H17" s="21">
        <f>6/8</f>
        <v>0.75</v>
      </c>
      <c r="I17" s="19"/>
      <c r="J17" s="19"/>
      <c r="K17" s="19"/>
      <c r="L17" s="21"/>
      <c r="M17" s="21">
        <v>0.5578947368421052</v>
      </c>
      <c r="N17" s="21"/>
      <c r="O17" s="21"/>
      <c r="P17" s="21"/>
      <c r="Q17" s="21"/>
      <c r="R17" s="21"/>
      <c r="S17" s="21"/>
      <c r="T17" s="21"/>
      <c r="U17" s="21">
        <v>0.75</v>
      </c>
      <c r="V17" s="21"/>
      <c r="W17" s="21"/>
      <c r="X17" s="21">
        <v>0.7142857142857143</v>
      </c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>
        <v>0.7027027027027027</v>
      </c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  <c r="BF17" s="21"/>
      <c r="BG17" s="21"/>
      <c r="BH17" s="21"/>
    </row>
    <row r="18" spans="2:60" ht="12.75">
      <c r="B18" s="9" t="s">
        <v>26</v>
      </c>
      <c r="C18" s="10">
        <f t="shared" si="0"/>
        <v>5</v>
      </c>
      <c r="D18" s="14" t="s">
        <v>57</v>
      </c>
      <c r="E18" s="19">
        <f>SUMPRODUCT(SMALL(F18:BH18,{1;2;3;4;5}))</f>
        <v>3.6589717537085957</v>
      </c>
      <c r="F18" s="21"/>
      <c r="G18" s="10"/>
      <c r="H18" s="21">
        <f>7/8</f>
        <v>0.875</v>
      </c>
      <c r="I18" s="19"/>
      <c r="J18" s="19"/>
      <c r="K18" s="19"/>
      <c r="L18" s="21"/>
      <c r="M18" s="21">
        <v>0.5894736842105263</v>
      </c>
      <c r="N18" s="21"/>
      <c r="O18" s="21"/>
      <c r="P18" s="21"/>
      <c r="Q18" s="21"/>
      <c r="R18" s="21"/>
      <c r="S18" s="21"/>
      <c r="T18" s="21"/>
      <c r="U18" s="21">
        <v>0.625</v>
      </c>
      <c r="V18" s="21"/>
      <c r="W18" s="21"/>
      <c r="X18" s="21">
        <v>0.7857142857142857</v>
      </c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>
        <v>0.7837837837837838</v>
      </c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  <c r="BF18" s="21"/>
      <c r="BG18" s="21"/>
      <c r="BH18" s="21"/>
    </row>
    <row r="19" spans="2:60" ht="12.75">
      <c r="B19" s="9" t="s">
        <v>106</v>
      </c>
      <c r="C19" s="10">
        <f t="shared" si="0"/>
        <v>6</v>
      </c>
      <c r="D19" s="14" t="s">
        <v>58</v>
      </c>
      <c r="E19" s="19">
        <f>SUMPRODUCT(SMALL(F19:BH19,{1;2;3;4;5}))</f>
        <v>3.6867022024916762</v>
      </c>
      <c r="F19" s="10"/>
      <c r="G19" s="10"/>
      <c r="H19" s="10"/>
      <c r="I19" s="10"/>
      <c r="J19" s="10"/>
      <c r="K19" s="10"/>
      <c r="L19" s="21"/>
      <c r="M19" s="21">
        <v>0.43157894736842106</v>
      </c>
      <c r="N19" s="21"/>
      <c r="O19" s="21">
        <v>1</v>
      </c>
      <c r="P19" s="21"/>
      <c r="Q19" s="21"/>
      <c r="R19" s="21"/>
      <c r="S19" s="21"/>
      <c r="T19" s="21"/>
      <c r="U19" s="21"/>
      <c r="V19" s="21"/>
      <c r="W19" s="21"/>
      <c r="X19" s="21">
        <v>0.6428571428571429</v>
      </c>
      <c r="Y19" s="21"/>
      <c r="Z19" s="21"/>
      <c r="AA19" s="21"/>
      <c r="AB19" s="21"/>
      <c r="AC19" s="21">
        <v>0.9230769230769231</v>
      </c>
      <c r="AD19" s="21"/>
      <c r="AE19" s="21">
        <v>1</v>
      </c>
      <c r="AF19" s="21"/>
      <c r="AG19" s="21"/>
      <c r="AH19" s="21"/>
      <c r="AI19" s="21">
        <v>0.6891891891891891</v>
      </c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  <c r="BF19" s="21"/>
      <c r="BG19" s="21"/>
      <c r="BH19" s="21"/>
    </row>
    <row r="20" spans="1:60" ht="12.75">
      <c r="A20" s="4"/>
      <c r="B20" s="9" t="s">
        <v>11</v>
      </c>
      <c r="C20" s="10">
        <f t="shared" si="0"/>
        <v>5</v>
      </c>
      <c r="D20" s="14" t="s">
        <v>59</v>
      </c>
      <c r="E20" s="19">
        <f>SUMPRODUCT(SMALL(F20:BH20,{1;2;3;4;5}))</f>
        <v>3.943421052631579</v>
      </c>
      <c r="F20" s="21">
        <v>1</v>
      </c>
      <c r="G20" s="10"/>
      <c r="H20" s="21"/>
      <c r="I20" s="19"/>
      <c r="J20" s="19"/>
      <c r="K20" s="19"/>
      <c r="L20" s="21">
        <v>1</v>
      </c>
      <c r="M20" s="21">
        <v>0.5684210526315789</v>
      </c>
      <c r="N20" s="21"/>
      <c r="O20" s="21"/>
      <c r="P20" s="21"/>
      <c r="Q20" s="21"/>
      <c r="R20" s="21">
        <v>0.375</v>
      </c>
      <c r="S20" s="21"/>
      <c r="T20" s="21"/>
      <c r="U20" s="21"/>
      <c r="V20" s="21"/>
      <c r="W20" s="21"/>
      <c r="X20" s="21"/>
      <c r="Y20" s="21"/>
      <c r="Z20" s="21"/>
      <c r="AA20" s="21">
        <v>1</v>
      </c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  <c r="BF20" s="21"/>
      <c r="BG20" s="21"/>
      <c r="BH20" s="21"/>
    </row>
    <row r="21" spans="1:60" ht="12.75">
      <c r="A21" s="4"/>
      <c r="B21" s="9" t="s">
        <v>55</v>
      </c>
      <c r="C21" s="10">
        <f t="shared" si="0"/>
        <v>6</v>
      </c>
      <c r="D21" s="14" t="s">
        <v>60</v>
      </c>
      <c r="E21" s="19">
        <f>SUMPRODUCT(SMALL(F21:BH21,{1;2;3;4;5}))</f>
        <v>4.7145724672040465</v>
      </c>
      <c r="F21" s="10"/>
      <c r="G21" s="10"/>
      <c r="H21" s="21"/>
      <c r="I21" s="10"/>
      <c r="J21" s="10"/>
      <c r="K21" s="19">
        <v>1</v>
      </c>
      <c r="L21" s="21"/>
      <c r="M21" s="21">
        <v>0.9052631578947369</v>
      </c>
      <c r="N21" s="21"/>
      <c r="O21" s="21"/>
      <c r="P21" s="21"/>
      <c r="Q21" s="21"/>
      <c r="R21" s="21">
        <v>1</v>
      </c>
      <c r="S21" s="21"/>
      <c r="T21" s="21"/>
      <c r="U21" s="21"/>
      <c r="V21" s="21"/>
      <c r="W21" s="21">
        <v>1</v>
      </c>
      <c r="X21" s="21"/>
      <c r="Y21" s="21"/>
      <c r="Z21" s="21"/>
      <c r="AA21" s="21"/>
      <c r="AB21" s="21"/>
      <c r="AC21" s="21"/>
      <c r="AD21" s="21"/>
      <c r="AE21" s="21">
        <v>0.9444444444444444</v>
      </c>
      <c r="AF21" s="21"/>
      <c r="AG21" s="21"/>
      <c r="AH21" s="21"/>
      <c r="AI21" s="21">
        <v>0.8648648648648649</v>
      </c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21"/>
      <c r="AZ21" s="21"/>
      <c r="BA21" s="21"/>
      <c r="BB21" s="21"/>
      <c r="BC21" s="21"/>
      <c r="BD21" s="21"/>
      <c r="BE21" s="21"/>
      <c r="BF21" s="21"/>
      <c r="BG21" s="21"/>
      <c r="BH21" s="21"/>
    </row>
    <row r="22" spans="2:60" ht="12.75">
      <c r="B22" s="9" t="s">
        <v>91</v>
      </c>
      <c r="C22" s="10">
        <f t="shared" si="0"/>
        <v>4</v>
      </c>
      <c r="D22" s="14" t="s">
        <v>61</v>
      </c>
      <c r="E22" s="19">
        <f aca="true" t="shared" si="1" ref="E22:E55">SUM(F22:BH22)</f>
        <v>1.149164143900986</v>
      </c>
      <c r="F22" s="10"/>
      <c r="G22" s="10"/>
      <c r="H22" s="10"/>
      <c r="I22" s="10"/>
      <c r="J22" s="10"/>
      <c r="K22" s="10"/>
      <c r="L22" s="21"/>
      <c r="M22" s="21">
        <v>0.18947368421052632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>
        <v>0.38461538461538464</v>
      </c>
      <c r="AD22" s="21"/>
      <c r="AE22" s="21">
        <v>0.2777777777777778</v>
      </c>
      <c r="AF22" s="21"/>
      <c r="AG22" s="21"/>
      <c r="AH22" s="21"/>
      <c r="AI22" s="21">
        <v>0.2972972972972973</v>
      </c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21"/>
      <c r="AZ22" s="21"/>
      <c r="BA22" s="21"/>
      <c r="BB22" s="21"/>
      <c r="BC22" s="21"/>
      <c r="BD22" s="21"/>
      <c r="BE22" s="21"/>
      <c r="BF22" s="21"/>
      <c r="BG22" s="21"/>
      <c r="BH22" s="21"/>
    </row>
    <row r="23" spans="1:60" ht="12.75">
      <c r="A23" s="4"/>
      <c r="B23" s="9" t="s">
        <v>88</v>
      </c>
      <c r="C23" s="10">
        <f t="shared" si="0"/>
        <v>4</v>
      </c>
      <c r="D23" s="14" t="s">
        <v>62</v>
      </c>
      <c r="E23" s="19">
        <f t="shared" si="1"/>
        <v>1.2177746861957388</v>
      </c>
      <c r="F23" s="10"/>
      <c r="G23" s="10"/>
      <c r="H23" s="10"/>
      <c r="I23" s="10"/>
      <c r="J23" s="10"/>
      <c r="K23" s="10"/>
      <c r="L23" s="21"/>
      <c r="M23" s="21">
        <v>0.1368421052631579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>
        <v>0.5384615384615384</v>
      </c>
      <c r="AD23" s="21"/>
      <c r="AE23" s="21">
        <v>0.2857142857142857</v>
      </c>
      <c r="AF23" s="21"/>
      <c r="AG23" s="21"/>
      <c r="AH23" s="21"/>
      <c r="AI23" s="21">
        <v>0.25675675675675674</v>
      </c>
      <c r="AJ23" s="21"/>
      <c r="AK23" s="21"/>
      <c r="AL23" s="21"/>
      <c r="AM23" s="21"/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21"/>
      <c r="AZ23" s="21"/>
      <c r="BA23" s="21"/>
      <c r="BB23" s="21"/>
      <c r="BC23" s="21"/>
      <c r="BD23" s="21"/>
      <c r="BE23" s="21"/>
      <c r="BF23" s="21"/>
      <c r="BG23" s="21"/>
      <c r="BH23" s="21"/>
    </row>
    <row r="24" spans="1:60" ht="12.75">
      <c r="A24" s="4"/>
      <c r="B24" s="9" t="s">
        <v>44</v>
      </c>
      <c r="C24" s="10">
        <f t="shared" si="0"/>
        <v>4</v>
      </c>
      <c r="D24" s="14" t="s">
        <v>63</v>
      </c>
      <c r="E24" s="19">
        <f t="shared" si="1"/>
        <v>1.6971629524261105</v>
      </c>
      <c r="F24" s="21"/>
      <c r="G24" s="10"/>
      <c r="H24" s="21"/>
      <c r="I24" s="19"/>
      <c r="J24" s="19"/>
      <c r="K24" s="19">
        <v>0.35</v>
      </c>
      <c r="L24" s="21"/>
      <c r="M24" s="21">
        <v>0.21052631578947367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>
        <v>0.5555555555555556</v>
      </c>
      <c r="AF24" s="21"/>
      <c r="AG24" s="21"/>
      <c r="AH24" s="21"/>
      <c r="AI24" s="21">
        <v>0.581081081081081</v>
      </c>
      <c r="AJ24" s="21"/>
      <c r="AK24" s="21"/>
      <c r="AL24" s="21"/>
      <c r="AM24" s="21"/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21"/>
      <c r="AZ24" s="21"/>
      <c r="BA24" s="21"/>
      <c r="BB24" s="21"/>
      <c r="BC24" s="21"/>
      <c r="BD24" s="21"/>
      <c r="BE24" s="21"/>
      <c r="BF24" s="21"/>
      <c r="BG24" s="21"/>
      <c r="BH24" s="21"/>
    </row>
    <row r="25" spans="2:60" ht="12.75">
      <c r="B25" s="9" t="s">
        <v>48</v>
      </c>
      <c r="C25" s="10">
        <f t="shared" si="0"/>
        <v>4</v>
      </c>
      <c r="D25" s="14" t="s">
        <v>64</v>
      </c>
      <c r="E25" s="19">
        <f t="shared" si="1"/>
        <v>1.809601706970128</v>
      </c>
      <c r="F25" s="21"/>
      <c r="G25" s="10"/>
      <c r="H25" s="21"/>
      <c r="I25" s="19"/>
      <c r="J25" s="19"/>
      <c r="K25" s="19">
        <v>0.65</v>
      </c>
      <c r="L25" s="21"/>
      <c r="M25" s="21">
        <v>0.29473684210526313</v>
      </c>
      <c r="N25" s="21"/>
      <c r="O25" s="21">
        <v>0.5</v>
      </c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1"/>
      <c r="AH25" s="21"/>
      <c r="AI25" s="21">
        <v>0.36486486486486486</v>
      </c>
      <c r="AJ25" s="21"/>
      <c r="AK25" s="21"/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21"/>
      <c r="AZ25" s="21"/>
      <c r="BA25" s="21"/>
      <c r="BB25" s="21"/>
      <c r="BC25" s="21"/>
      <c r="BD25" s="21"/>
      <c r="BE25" s="21"/>
      <c r="BF25" s="21"/>
      <c r="BG25" s="21"/>
      <c r="BH25" s="21"/>
    </row>
    <row r="26" spans="1:60" ht="12.75">
      <c r="A26" s="4"/>
      <c r="B26" s="9" t="s">
        <v>46</v>
      </c>
      <c r="C26" s="10">
        <f t="shared" si="0"/>
        <v>4</v>
      </c>
      <c r="D26" s="14" t="s">
        <v>65</v>
      </c>
      <c r="E26" s="19">
        <f t="shared" si="1"/>
        <v>1.9617354196301564</v>
      </c>
      <c r="F26" s="21"/>
      <c r="G26" s="10"/>
      <c r="H26" s="21"/>
      <c r="I26" s="19"/>
      <c r="J26" s="19"/>
      <c r="K26" s="19">
        <v>0.45</v>
      </c>
      <c r="L26" s="21"/>
      <c r="M26" s="21">
        <v>0.3157894736842105</v>
      </c>
      <c r="N26" s="21"/>
      <c r="O26" s="21"/>
      <c r="P26" s="21"/>
      <c r="Q26" s="21"/>
      <c r="R26" s="21">
        <v>0.75</v>
      </c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>
        <v>0.44594594594594594</v>
      </c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</row>
    <row r="27" spans="1:60" ht="12.75">
      <c r="A27" s="4"/>
      <c r="B27" s="9" t="s">
        <v>110</v>
      </c>
      <c r="C27" s="10">
        <f t="shared" si="0"/>
        <v>4</v>
      </c>
      <c r="D27" s="14" t="s">
        <v>66</v>
      </c>
      <c r="E27" s="19">
        <f t="shared" si="1"/>
        <v>2.056083208714788</v>
      </c>
      <c r="F27" s="10"/>
      <c r="G27" s="10"/>
      <c r="H27" s="10"/>
      <c r="I27" s="10"/>
      <c r="J27" s="10"/>
      <c r="K27" s="10"/>
      <c r="L27" s="21"/>
      <c r="M27" s="21">
        <v>0.5052631578947369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>
        <v>0.6153846153846154</v>
      </c>
      <c r="AD27" s="21"/>
      <c r="AE27" s="21">
        <v>0.6111111111111112</v>
      </c>
      <c r="AF27" s="21"/>
      <c r="AG27" s="21"/>
      <c r="AH27" s="21"/>
      <c r="AI27" s="21">
        <v>0.32432432432432434</v>
      </c>
      <c r="AJ27" s="21"/>
      <c r="AK27" s="21"/>
      <c r="AL27" s="21"/>
      <c r="AM27" s="21"/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21"/>
      <c r="AZ27" s="21"/>
      <c r="BA27" s="21"/>
      <c r="BB27" s="21"/>
      <c r="BC27" s="21"/>
      <c r="BD27" s="21"/>
      <c r="BE27" s="21"/>
      <c r="BF27" s="21"/>
      <c r="BG27" s="21"/>
      <c r="BH27" s="21"/>
    </row>
    <row r="28" spans="1:60" ht="12.75">
      <c r="A28" s="4"/>
      <c r="B28" s="15" t="s">
        <v>51</v>
      </c>
      <c r="C28" s="10">
        <f t="shared" si="0"/>
        <v>4</v>
      </c>
      <c r="D28" s="14" t="s">
        <v>67</v>
      </c>
      <c r="E28" s="19">
        <f t="shared" si="1"/>
        <v>3.117638691322902</v>
      </c>
      <c r="F28" s="21"/>
      <c r="G28" s="10"/>
      <c r="H28" s="21"/>
      <c r="I28" s="19"/>
      <c r="J28" s="19"/>
      <c r="K28" s="19">
        <v>0.8</v>
      </c>
      <c r="L28" s="21"/>
      <c r="M28" s="21">
        <v>0.5473684210526316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>
        <v>1</v>
      </c>
      <c r="AD28" s="21"/>
      <c r="AE28" s="21"/>
      <c r="AF28" s="21"/>
      <c r="AG28" s="21"/>
      <c r="AH28" s="21"/>
      <c r="AI28" s="21">
        <v>0.7702702702702703</v>
      </c>
      <c r="AJ28" s="21"/>
      <c r="AK28" s="21"/>
      <c r="AL28" s="21"/>
      <c r="AM28" s="21"/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21"/>
      <c r="AZ28" s="21"/>
      <c r="BA28" s="21"/>
      <c r="BB28" s="21"/>
      <c r="BC28" s="21"/>
      <c r="BD28" s="21"/>
      <c r="BE28" s="21"/>
      <c r="BF28" s="21"/>
      <c r="BG28" s="21"/>
      <c r="BH28" s="21"/>
    </row>
    <row r="29" spans="1:60" ht="12.75">
      <c r="A29" s="4"/>
      <c r="B29" s="15" t="s">
        <v>40</v>
      </c>
      <c r="C29" s="10">
        <f t="shared" si="0"/>
        <v>3</v>
      </c>
      <c r="D29" s="14" t="s">
        <v>68</v>
      </c>
      <c r="E29" s="19">
        <f t="shared" si="1"/>
        <v>0.23563300142247512</v>
      </c>
      <c r="F29" s="21"/>
      <c r="G29" s="10"/>
      <c r="H29" s="21"/>
      <c r="I29" s="19"/>
      <c r="J29" s="19"/>
      <c r="K29" s="19">
        <v>0.15</v>
      </c>
      <c r="L29" s="21"/>
      <c r="M29" s="21">
        <v>0.031578947368421054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  <c r="AE29" s="21"/>
      <c r="AF29" s="21"/>
      <c r="AG29" s="21"/>
      <c r="AH29" s="21"/>
      <c r="AI29" s="21">
        <v>0.05405405405405406</v>
      </c>
      <c r="AJ29" s="21"/>
      <c r="AK29" s="21"/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21"/>
      <c r="AZ29" s="21"/>
      <c r="BA29" s="21"/>
      <c r="BB29" s="21"/>
      <c r="BC29" s="21"/>
      <c r="BD29" s="21"/>
      <c r="BE29" s="21"/>
      <c r="BF29" s="21"/>
      <c r="BG29" s="21"/>
      <c r="BH29" s="21"/>
    </row>
    <row r="30" spans="2:60" ht="12.75">
      <c r="B30" s="15" t="s">
        <v>41</v>
      </c>
      <c r="C30" s="10">
        <f t="shared" si="0"/>
        <v>3</v>
      </c>
      <c r="D30" s="14" t="s">
        <v>69</v>
      </c>
      <c r="E30" s="19">
        <f t="shared" si="1"/>
        <v>0.3412517780938834</v>
      </c>
      <c r="F30" s="21"/>
      <c r="G30" s="10"/>
      <c r="H30" s="21"/>
      <c r="I30" s="19"/>
      <c r="J30" s="19"/>
      <c r="K30" s="19">
        <v>0.2</v>
      </c>
      <c r="L30" s="21"/>
      <c r="M30" s="21">
        <v>0.07368421052631578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0.06756756756756757</v>
      </c>
      <c r="AJ30" s="21"/>
      <c r="AK30" s="21"/>
      <c r="AL30" s="21"/>
      <c r="AM30" s="21"/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21"/>
      <c r="AZ30" s="21"/>
      <c r="BA30" s="21"/>
      <c r="BB30" s="21"/>
      <c r="BC30" s="21"/>
      <c r="BD30" s="21"/>
      <c r="BE30" s="21"/>
      <c r="BF30" s="21"/>
      <c r="BG30" s="21"/>
      <c r="BH30" s="21"/>
    </row>
    <row r="31" spans="1:60" ht="12.75">
      <c r="A31" s="4"/>
      <c r="B31" s="9" t="s">
        <v>83</v>
      </c>
      <c r="C31" s="10">
        <f t="shared" si="0"/>
        <v>3</v>
      </c>
      <c r="D31" s="14" t="s">
        <v>70</v>
      </c>
      <c r="E31" s="19">
        <f t="shared" si="1"/>
        <v>0.3644818907976803</v>
      </c>
      <c r="F31" s="10"/>
      <c r="G31" s="10"/>
      <c r="H31" s="10"/>
      <c r="I31" s="10"/>
      <c r="J31" s="10"/>
      <c r="K31" s="10"/>
      <c r="L31" s="21"/>
      <c r="M31" s="21">
        <v>0.05263157894736842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>
        <v>0.23076923076923078</v>
      </c>
      <c r="AD31" s="21"/>
      <c r="AE31" s="21"/>
      <c r="AF31" s="21"/>
      <c r="AG31" s="21"/>
      <c r="AH31" s="21"/>
      <c r="AI31" s="21">
        <v>0.08108108108108109</v>
      </c>
      <c r="AJ31" s="21"/>
      <c r="AK31" s="21"/>
      <c r="AL31" s="21"/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21"/>
      <c r="AZ31" s="21"/>
      <c r="BA31" s="21"/>
      <c r="BB31" s="21"/>
      <c r="BC31" s="21"/>
      <c r="BD31" s="21"/>
      <c r="BE31" s="21"/>
      <c r="BF31" s="21"/>
      <c r="BG31" s="21"/>
      <c r="BH31" s="21"/>
    </row>
    <row r="32" spans="2:60" ht="12.75">
      <c r="B32" s="9" t="s">
        <v>84</v>
      </c>
      <c r="C32" s="10">
        <f t="shared" si="0"/>
        <v>3</v>
      </c>
      <c r="D32" s="14" t="s">
        <v>71</v>
      </c>
      <c r="E32" s="19">
        <f t="shared" si="1"/>
        <v>0.45921052631578946</v>
      </c>
      <c r="F32" s="10"/>
      <c r="G32" s="10"/>
      <c r="H32" s="10"/>
      <c r="I32" s="10"/>
      <c r="J32" s="10"/>
      <c r="K32" s="10"/>
      <c r="L32" s="21"/>
      <c r="M32" s="21">
        <v>0.08421052631578947</v>
      </c>
      <c r="N32" s="21"/>
      <c r="O32" s="21"/>
      <c r="P32" s="21"/>
      <c r="Q32" s="21"/>
      <c r="R32" s="21"/>
      <c r="S32" s="21"/>
      <c r="T32" s="21"/>
      <c r="U32" s="21">
        <v>0.125</v>
      </c>
      <c r="V32" s="21"/>
      <c r="W32" s="21"/>
      <c r="X32" s="21"/>
      <c r="Y32" s="21"/>
      <c r="Z32" s="21"/>
      <c r="AA32" s="21">
        <v>0.25</v>
      </c>
      <c r="AB32" s="21"/>
      <c r="AC32" s="21"/>
      <c r="AD32" s="21"/>
      <c r="AE32" s="21"/>
      <c r="AF32" s="21"/>
      <c r="AG32" s="21"/>
      <c r="AH32" s="21"/>
      <c r="AI32" s="21"/>
      <c r="AJ32" s="21"/>
      <c r="AK32" s="21"/>
      <c r="AL32" s="21"/>
      <c r="AM32" s="21"/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21"/>
      <c r="AZ32" s="21"/>
      <c r="BA32" s="21"/>
      <c r="BB32" s="21"/>
      <c r="BC32" s="21"/>
      <c r="BD32" s="21"/>
      <c r="BE32" s="21"/>
      <c r="BF32" s="21"/>
      <c r="BG32" s="21"/>
      <c r="BH32" s="21"/>
    </row>
    <row r="33" spans="1:60" ht="12.75">
      <c r="A33" s="4"/>
      <c r="B33" s="15" t="s">
        <v>86</v>
      </c>
      <c r="C33" s="10">
        <f t="shared" si="0"/>
        <v>3</v>
      </c>
      <c r="D33" s="14" t="s">
        <v>72</v>
      </c>
      <c r="E33" s="19">
        <f t="shared" si="1"/>
        <v>0.4626205152520942</v>
      </c>
      <c r="F33" s="10"/>
      <c r="G33" s="10"/>
      <c r="H33" s="10"/>
      <c r="I33" s="10"/>
      <c r="J33" s="10"/>
      <c r="K33" s="10"/>
      <c r="L33" s="21"/>
      <c r="M33" s="21">
        <v>0.10526315789473684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>
        <v>0.2222222222222222</v>
      </c>
      <c r="AF33" s="21"/>
      <c r="AG33" s="21"/>
      <c r="AH33" s="21"/>
      <c r="AI33" s="21">
        <v>0.13513513513513514</v>
      </c>
      <c r="AJ33" s="21"/>
      <c r="AK33" s="21"/>
      <c r="AL33" s="21"/>
      <c r="AM33" s="21"/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21"/>
      <c r="AZ33" s="21"/>
      <c r="BA33" s="21"/>
      <c r="BB33" s="21"/>
      <c r="BC33" s="21"/>
      <c r="BD33" s="21"/>
      <c r="BE33" s="21"/>
      <c r="BF33" s="21"/>
      <c r="BG33" s="21"/>
      <c r="BH33" s="21"/>
    </row>
    <row r="34" spans="2:60" ht="12.75">
      <c r="B34" s="9" t="s">
        <v>75</v>
      </c>
      <c r="C34" s="10">
        <f t="shared" si="0"/>
        <v>3</v>
      </c>
      <c r="D34" s="14" t="s">
        <v>73</v>
      </c>
      <c r="E34" s="19">
        <f t="shared" si="1"/>
        <v>0.7976190476190476</v>
      </c>
      <c r="F34" s="10"/>
      <c r="G34" s="10"/>
      <c r="H34" s="10"/>
      <c r="I34" s="10"/>
      <c r="J34" s="10"/>
      <c r="K34" s="10"/>
      <c r="L34" s="21">
        <v>0.25</v>
      </c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>
        <v>0.3333333333333333</v>
      </c>
      <c r="X34" s="21">
        <v>0.21428571428571427</v>
      </c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21"/>
      <c r="AZ34" s="21"/>
      <c r="BA34" s="21"/>
      <c r="BB34" s="21"/>
      <c r="BC34" s="21"/>
      <c r="BD34" s="21"/>
      <c r="BE34" s="21"/>
      <c r="BF34" s="21"/>
      <c r="BG34" s="21"/>
      <c r="BH34" s="21"/>
    </row>
    <row r="35" spans="2:60" ht="12.75">
      <c r="B35" s="9" t="s">
        <v>90</v>
      </c>
      <c r="C35" s="10">
        <f aca="true" t="shared" si="2" ref="C35:C68">COUNTA(F35:BH35)</f>
        <v>3</v>
      </c>
      <c r="D35" s="14" t="s">
        <v>78</v>
      </c>
      <c r="E35" s="19">
        <f t="shared" si="1"/>
        <v>0.8230915125651967</v>
      </c>
      <c r="F35" s="10"/>
      <c r="G35" s="10"/>
      <c r="H35" s="10"/>
      <c r="I35" s="10"/>
      <c r="J35" s="10"/>
      <c r="K35" s="10"/>
      <c r="L35" s="21"/>
      <c r="M35" s="21">
        <v>0.17894736842105263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>
        <v>0.3333333333333333</v>
      </c>
      <c r="AF35" s="21"/>
      <c r="AG35" s="21"/>
      <c r="AH35" s="21"/>
      <c r="AI35" s="21">
        <v>0.3108108108108108</v>
      </c>
      <c r="AJ35" s="21"/>
      <c r="AK35" s="21"/>
      <c r="AL35" s="21"/>
      <c r="AM35" s="21"/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21"/>
      <c r="AZ35" s="21"/>
      <c r="BA35" s="21"/>
      <c r="BB35" s="21"/>
      <c r="BC35" s="21"/>
      <c r="BD35" s="21"/>
      <c r="BE35" s="21"/>
      <c r="BF35" s="21"/>
      <c r="BG35" s="21"/>
      <c r="BH35" s="21"/>
    </row>
    <row r="36" spans="2:60" ht="12.75">
      <c r="B36" s="9" t="s">
        <v>93</v>
      </c>
      <c r="C36" s="10">
        <f t="shared" si="2"/>
        <v>3</v>
      </c>
      <c r="D36" s="14" t="s">
        <v>79</v>
      </c>
      <c r="E36" s="19">
        <f t="shared" si="1"/>
        <v>0.8629445234708393</v>
      </c>
      <c r="F36" s="10"/>
      <c r="G36" s="10"/>
      <c r="H36" s="10"/>
      <c r="I36" s="10"/>
      <c r="J36" s="10"/>
      <c r="K36" s="10"/>
      <c r="L36" s="21"/>
      <c r="M36" s="21">
        <v>0.22105263157894736</v>
      </c>
      <c r="N36" s="21"/>
      <c r="O36" s="21"/>
      <c r="P36" s="21"/>
      <c r="Q36" s="21"/>
      <c r="R36" s="21">
        <v>0.25</v>
      </c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>
        <v>0.3918918918918919</v>
      </c>
      <c r="AJ36" s="21"/>
      <c r="AK36" s="21"/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21"/>
      <c r="AZ36" s="21"/>
      <c r="BA36" s="21"/>
      <c r="BB36" s="21"/>
      <c r="BC36" s="21"/>
      <c r="BD36" s="21"/>
      <c r="BE36" s="21"/>
      <c r="BF36" s="21"/>
      <c r="BG36" s="21"/>
      <c r="BH36" s="21"/>
    </row>
    <row r="37" spans="1:60" ht="12.75">
      <c r="A37" s="4"/>
      <c r="B37" s="9" t="s">
        <v>23</v>
      </c>
      <c r="C37" s="10">
        <f t="shared" si="2"/>
        <v>3</v>
      </c>
      <c r="D37" s="14" t="s">
        <v>80</v>
      </c>
      <c r="E37" s="19">
        <f t="shared" si="1"/>
        <v>0.887624466571835</v>
      </c>
      <c r="F37" s="21"/>
      <c r="G37" s="10"/>
      <c r="H37" s="21">
        <f>4/8</f>
        <v>0.5</v>
      </c>
      <c r="I37" s="19"/>
      <c r="J37" s="19"/>
      <c r="K37" s="19"/>
      <c r="L37" s="21"/>
      <c r="M37" s="21">
        <v>0.15789473684210525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>
        <v>0.22972972972972974</v>
      </c>
      <c r="AJ37" s="21"/>
      <c r="AK37" s="21"/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21"/>
      <c r="AZ37" s="21"/>
      <c r="BA37" s="21"/>
      <c r="BB37" s="21"/>
      <c r="BC37" s="21"/>
      <c r="BD37" s="21"/>
      <c r="BE37" s="21"/>
      <c r="BF37" s="21"/>
      <c r="BG37" s="21"/>
      <c r="BH37" s="21"/>
    </row>
    <row r="38" spans="2:60" ht="12.75">
      <c r="B38" s="9" t="s">
        <v>92</v>
      </c>
      <c r="C38" s="10">
        <f t="shared" si="2"/>
        <v>3</v>
      </c>
      <c r="D38" s="14" t="s">
        <v>149</v>
      </c>
      <c r="E38" s="19">
        <f t="shared" si="1"/>
        <v>0.9147147147147147</v>
      </c>
      <c r="F38" s="10"/>
      <c r="G38" s="10"/>
      <c r="H38" s="10"/>
      <c r="I38" s="10"/>
      <c r="J38" s="10"/>
      <c r="K38" s="10"/>
      <c r="L38" s="21"/>
      <c r="M38" s="21">
        <v>0.2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>
        <v>0.4444444444444444</v>
      </c>
      <c r="AF38" s="21"/>
      <c r="AG38" s="21"/>
      <c r="AH38" s="21"/>
      <c r="AI38" s="21">
        <v>0.2702702702702703</v>
      </c>
      <c r="AJ38" s="21"/>
      <c r="AK38" s="21"/>
      <c r="AL38" s="21"/>
      <c r="AM38" s="21"/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21"/>
      <c r="AZ38" s="21"/>
      <c r="BA38" s="21"/>
      <c r="BB38" s="21"/>
      <c r="BC38" s="21"/>
      <c r="BD38" s="21"/>
      <c r="BE38" s="21"/>
      <c r="BF38" s="21"/>
      <c r="BG38" s="21"/>
      <c r="BH38" s="21"/>
    </row>
    <row r="39" spans="2:60" ht="12.75">
      <c r="B39" s="9" t="s">
        <v>135</v>
      </c>
      <c r="C39" s="10">
        <f t="shared" si="2"/>
        <v>3</v>
      </c>
      <c r="D39" s="14" t="s">
        <v>150</v>
      </c>
      <c r="E39" s="19">
        <f t="shared" si="1"/>
        <v>1.0928402086296822</v>
      </c>
      <c r="F39" s="10"/>
      <c r="G39" s="10"/>
      <c r="H39" s="10"/>
      <c r="I39" s="10"/>
      <c r="J39" s="10"/>
      <c r="K39" s="10"/>
      <c r="L39" s="21"/>
      <c r="M39" s="21">
        <v>0.8315789473684211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>
        <v>0.16666666666666666</v>
      </c>
      <c r="AF39" s="21"/>
      <c r="AG39" s="21"/>
      <c r="AH39" s="21"/>
      <c r="AI39" s="21">
        <v>0.0945945945945946</v>
      </c>
      <c r="AJ39" s="21"/>
      <c r="AK39" s="21"/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21"/>
      <c r="AZ39" s="21"/>
      <c r="BA39" s="21"/>
      <c r="BB39" s="21"/>
      <c r="BC39" s="21"/>
      <c r="BD39" s="21"/>
      <c r="BE39" s="21"/>
      <c r="BF39" s="21"/>
      <c r="BG39" s="21"/>
      <c r="BH39" s="21"/>
    </row>
    <row r="40" spans="1:60" ht="12.75">
      <c r="A40" s="4"/>
      <c r="B40" s="9" t="s">
        <v>100</v>
      </c>
      <c r="C40" s="10">
        <f t="shared" si="2"/>
        <v>3</v>
      </c>
      <c r="D40" s="14" t="s">
        <v>151</v>
      </c>
      <c r="E40" s="19">
        <f t="shared" si="1"/>
        <v>1.2729526519000203</v>
      </c>
      <c r="F40" s="10"/>
      <c r="G40" s="10"/>
      <c r="H40" s="10"/>
      <c r="I40" s="10"/>
      <c r="J40" s="10"/>
      <c r="K40" s="10"/>
      <c r="L40" s="21"/>
      <c r="M40" s="21">
        <v>0.35789473684210527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0.42857142857142855</v>
      </c>
      <c r="AA40" s="21"/>
      <c r="AB40" s="21"/>
      <c r="AC40" s="21"/>
      <c r="AD40" s="21"/>
      <c r="AE40" s="21"/>
      <c r="AF40" s="21"/>
      <c r="AG40" s="21"/>
      <c r="AH40" s="21"/>
      <c r="AI40" s="21">
        <v>0.4864864864864865</v>
      </c>
      <c r="AJ40" s="21"/>
      <c r="AK40" s="21"/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21"/>
      <c r="AZ40" s="21"/>
      <c r="BA40" s="21"/>
      <c r="BB40" s="21"/>
      <c r="BC40" s="21"/>
      <c r="BD40" s="21"/>
      <c r="BE40" s="21"/>
      <c r="BF40" s="21"/>
      <c r="BG40" s="21"/>
      <c r="BH40" s="21"/>
    </row>
    <row r="41" spans="2:60" ht="12.75">
      <c r="B41" s="9" t="s">
        <v>47</v>
      </c>
      <c r="C41" s="10">
        <f t="shared" si="2"/>
        <v>3</v>
      </c>
      <c r="D41" s="14" t="s">
        <v>152</v>
      </c>
      <c r="E41" s="19">
        <f t="shared" si="1"/>
        <v>1.4421052631578948</v>
      </c>
      <c r="F41" s="21"/>
      <c r="G41" s="10"/>
      <c r="H41" s="21"/>
      <c r="I41" s="19"/>
      <c r="J41" s="19"/>
      <c r="K41" s="19">
        <v>0.5</v>
      </c>
      <c r="L41" s="21"/>
      <c r="M41" s="21">
        <v>0.4421052631578947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>
        <v>0.5</v>
      </c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</row>
    <row r="42" spans="2:60" ht="12.75">
      <c r="B42" s="9" t="s">
        <v>218</v>
      </c>
      <c r="C42" s="10">
        <f t="shared" si="2"/>
        <v>3</v>
      </c>
      <c r="D42" s="14" t="s">
        <v>153</v>
      </c>
      <c r="E42" s="19">
        <f t="shared" si="1"/>
        <v>1.5714285714285714</v>
      </c>
      <c r="F42" s="10"/>
      <c r="G42" s="10"/>
      <c r="H42" s="10"/>
      <c r="I42" s="10"/>
      <c r="J42" s="10"/>
      <c r="K42" s="10"/>
      <c r="L42" s="21"/>
      <c r="M42" s="21"/>
      <c r="N42" s="21"/>
      <c r="O42" s="21">
        <v>0.5</v>
      </c>
      <c r="P42" s="21"/>
      <c r="Q42" s="21"/>
      <c r="R42" s="21"/>
      <c r="S42" s="21"/>
      <c r="T42" s="21"/>
      <c r="U42" s="21"/>
      <c r="V42" s="21"/>
      <c r="W42" s="21"/>
      <c r="X42" s="21">
        <v>0.5</v>
      </c>
      <c r="Y42" s="21"/>
      <c r="Z42" s="21">
        <v>0.5714285714285714</v>
      </c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21"/>
      <c r="AZ42" s="21"/>
      <c r="BA42" s="21"/>
      <c r="BB42" s="21"/>
      <c r="BC42" s="21"/>
      <c r="BD42" s="21"/>
      <c r="BE42" s="21"/>
      <c r="BF42" s="21"/>
      <c r="BG42" s="21"/>
      <c r="BH42" s="21"/>
    </row>
    <row r="43" spans="1:60" ht="12.75">
      <c r="A43" s="4"/>
      <c r="B43" s="15" t="s">
        <v>105</v>
      </c>
      <c r="C43" s="10">
        <f t="shared" si="2"/>
        <v>3</v>
      </c>
      <c r="D43" s="14" t="s">
        <v>154</v>
      </c>
      <c r="E43" s="19">
        <f t="shared" si="1"/>
        <v>1.593709498972657</v>
      </c>
      <c r="F43" s="10"/>
      <c r="G43" s="10"/>
      <c r="H43" s="10"/>
      <c r="I43" s="10"/>
      <c r="J43" s="10"/>
      <c r="K43" s="10"/>
      <c r="L43" s="21"/>
      <c r="M43" s="21">
        <v>0.4105263157894737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>
        <v>0.7777777777777778</v>
      </c>
      <c r="AF43" s="21"/>
      <c r="AG43" s="21"/>
      <c r="AH43" s="21"/>
      <c r="AI43" s="21">
        <v>0.40540540540540543</v>
      </c>
      <c r="AJ43" s="21"/>
      <c r="AK43" s="21"/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21"/>
      <c r="AZ43" s="21"/>
      <c r="BA43" s="21"/>
      <c r="BB43" s="21"/>
      <c r="BC43" s="21"/>
      <c r="BD43" s="21"/>
      <c r="BE43" s="21"/>
      <c r="BF43" s="21"/>
      <c r="BG43" s="21"/>
      <c r="BH43" s="21"/>
    </row>
    <row r="44" spans="1:60" ht="12.75">
      <c r="A44" s="4"/>
      <c r="B44" s="15" t="s">
        <v>13</v>
      </c>
      <c r="C44" s="10">
        <f t="shared" si="2"/>
        <v>3</v>
      </c>
      <c r="D44" s="14" t="s">
        <v>155</v>
      </c>
      <c r="E44" s="19">
        <f t="shared" si="1"/>
        <v>1.6116541353383458</v>
      </c>
      <c r="F44" s="21">
        <f>5/7</f>
        <v>0.7142857142857143</v>
      </c>
      <c r="G44" s="10"/>
      <c r="H44" s="21"/>
      <c r="I44" s="10"/>
      <c r="J44" s="10"/>
      <c r="K44" s="19">
        <v>0.55</v>
      </c>
      <c r="L44" s="21"/>
      <c r="M44" s="21">
        <v>0.3473684210526316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21"/>
      <c r="AZ44" s="21"/>
      <c r="BA44" s="21"/>
      <c r="BB44" s="21"/>
      <c r="BC44" s="21"/>
      <c r="BD44" s="21"/>
      <c r="BE44" s="21"/>
      <c r="BF44" s="21"/>
      <c r="BG44" s="21"/>
      <c r="BH44" s="21"/>
    </row>
    <row r="45" spans="2:60" ht="12.75">
      <c r="B45" s="9" t="s">
        <v>128</v>
      </c>
      <c r="C45" s="10">
        <f>COUNTA(F45:BH45)</f>
        <v>3</v>
      </c>
      <c r="D45" s="14" t="s">
        <v>156</v>
      </c>
      <c r="E45" s="19">
        <f>SUM(F45:BH45)</f>
        <v>1.6182550972024654</v>
      </c>
      <c r="F45" s="10"/>
      <c r="G45" s="10"/>
      <c r="H45" s="10"/>
      <c r="I45" s="10"/>
      <c r="J45" s="10"/>
      <c r="K45" s="10"/>
      <c r="L45" s="21"/>
      <c r="M45" s="21">
        <v>0.7578947368421053</v>
      </c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>
        <v>0.527027027027027</v>
      </c>
      <c r="AJ45" s="21">
        <v>0.3333333333333333</v>
      </c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</row>
    <row r="46" spans="2:60" ht="12.75">
      <c r="B46" s="9" t="s">
        <v>98</v>
      </c>
      <c r="C46" s="10">
        <f t="shared" si="2"/>
        <v>3</v>
      </c>
      <c r="D46" s="14" t="s">
        <v>157</v>
      </c>
      <c r="E46" s="19">
        <f t="shared" si="1"/>
        <v>1.6326220957799906</v>
      </c>
      <c r="F46" s="10"/>
      <c r="G46" s="10"/>
      <c r="H46" s="10"/>
      <c r="I46" s="10"/>
      <c r="J46" s="10"/>
      <c r="K46" s="10"/>
      <c r="L46" s="21"/>
      <c r="M46" s="21">
        <v>0.3263157894736842</v>
      </c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>
        <v>0.8333333333333334</v>
      </c>
      <c r="AF46" s="21"/>
      <c r="AG46" s="21"/>
      <c r="AH46" s="21"/>
      <c r="AI46" s="21">
        <v>0.47297297297297297</v>
      </c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</row>
    <row r="47" spans="1:60" ht="12.75">
      <c r="A47" s="4"/>
      <c r="B47" s="9" t="s">
        <v>24</v>
      </c>
      <c r="C47" s="10">
        <f t="shared" si="2"/>
        <v>3</v>
      </c>
      <c r="D47" s="14" t="s">
        <v>158</v>
      </c>
      <c r="E47" s="19">
        <f t="shared" si="1"/>
        <v>1.7232930298719773</v>
      </c>
      <c r="F47" s="21"/>
      <c r="G47" s="10"/>
      <c r="H47" s="21">
        <f>5/8</f>
        <v>0.625</v>
      </c>
      <c r="I47" s="19"/>
      <c r="J47" s="19"/>
      <c r="K47" s="19"/>
      <c r="L47" s="21"/>
      <c r="M47" s="21">
        <v>0.4631578947368421</v>
      </c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>
        <v>0.6351351351351351</v>
      </c>
      <c r="AJ47" s="21"/>
      <c r="AK47" s="21"/>
      <c r="AL47" s="21"/>
      <c r="AM47" s="21"/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/>
      <c r="BF47" s="21"/>
      <c r="BG47" s="21"/>
      <c r="BH47" s="21"/>
    </row>
    <row r="48" spans="2:60" ht="12.75">
      <c r="B48" s="9" t="s">
        <v>112</v>
      </c>
      <c r="C48" s="10">
        <f t="shared" si="2"/>
        <v>3</v>
      </c>
      <c r="D48" s="14" t="s">
        <v>159</v>
      </c>
      <c r="E48" s="19">
        <f t="shared" si="1"/>
        <v>1.7830725462304409</v>
      </c>
      <c r="F48" s="10"/>
      <c r="G48" s="10"/>
      <c r="H48" s="10"/>
      <c r="I48" s="10"/>
      <c r="J48" s="10"/>
      <c r="K48" s="10"/>
      <c r="L48" s="21"/>
      <c r="M48" s="21">
        <v>0.5263157894736842</v>
      </c>
      <c r="N48" s="21"/>
      <c r="O48" s="21"/>
      <c r="P48" s="21">
        <v>0.5</v>
      </c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>
        <v>0.7567567567567568</v>
      </c>
      <c r="AJ48" s="21"/>
      <c r="AK48" s="21"/>
      <c r="AL48" s="21"/>
      <c r="AM48" s="21"/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21"/>
      <c r="AZ48" s="21"/>
      <c r="BA48" s="21"/>
      <c r="BB48" s="21"/>
      <c r="BC48" s="21"/>
      <c r="BD48" s="21"/>
      <c r="BE48" s="21"/>
      <c r="BF48" s="21"/>
      <c r="BG48" s="21"/>
      <c r="BH48" s="21"/>
    </row>
    <row r="49" spans="2:60" ht="12.75">
      <c r="B49" s="9" t="s">
        <v>104</v>
      </c>
      <c r="C49" s="10">
        <f t="shared" si="2"/>
        <v>3</v>
      </c>
      <c r="D49" s="14" t="s">
        <v>160</v>
      </c>
      <c r="E49" s="19">
        <f t="shared" si="1"/>
        <v>1.7885135135135135</v>
      </c>
      <c r="F49" s="10"/>
      <c r="G49" s="10"/>
      <c r="H49" s="10"/>
      <c r="I49" s="10"/>
      <c r="J49" s="10"/>
      <c r="K49" s="10"/>
      <c r="L49" s="21"/>
      <c r="M49" s="21">
        <v>0.4</v>
      </c>
      <c r="N49" s="21"/>
      <c r="O49" s="21"/>
      <c r="P49" s="21"/>
      <c r="Q49" s="21"/>
      <c r="R49" s="21">
        <v>0.875</v>
      </c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  <c r="AE49" s="21"/>
      <c r="AF49" s="21"/>
      <c r="AG49" s="21"/>
      <c r="AH49" s="21"/>
      <c r="AI49" s="21">
        <v>0.5135135135135135</v>
      </c>
      <c r="AJ49" s="21"/>
      <c r="AK49" s="21"/>
      <c r="AL49" s="21"/>
      <c r="AM49" s="21"/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21"/>
      <c r="AZ49" s="21"/>
      <c r="BA49" s="21"/>
      <c r="BB49" s="21"/>
      <c r="BC49" s="21"/>
      <c r="BD49" s="21"/>
      <c r="BE49" s="21"/>
      <c r="BF49" s="21"/>
      <c r="BG49" s="21"/>
      <c r="BH49" s="21"/>
    </row>
    <row r="50" spans="2:60" ht="12.75">
      <c r="B50" s="9" t="s">
        <v>116</v>
      </c>
      <c r="C50" s="10">
        <f t="shared" si="2"/>
        <v>3</v>
      </c>
      <c r="D50" s="14" t="s">
        <v>161</v>
      </c>
      <c r="E50" s="19">
        <f t="shared" si="1"/>
        <v>2.1402834008097167</v>
      </c>
      <c r="F50" s="10"/>
      <c r="G50" s="10"/>
      <c r="H50" s="10"/>
      <c r="I50" s="10"/>
      <c r="J50" s="10"/>
      <c r="K50" s="10"/>
      <c r="L50" s="21"/>
      <c r="M50" s="21">
        <v>0.6210526315789474</v>
      </c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>
        <v>0.75</v>
      </c>
      <c r="AB50" s="21"/>
      <c r="AC50" s="21">
        <v>0.7692307692307693</v>
      </c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21"/>
      <c r="BD50" s="21"/>
      <c r="BE50" s="21"/>
      <c r="BF50" s="21"/>
      <c r="BG50" s="21"/>
      <c r="BH50" s="21"/>
    </row>
    <row r="51" spans="2:60" ht="12.75">
      <c r="B51" s="9" t="s">
        <v>129</v>
      </c>
      <c r="C51" s="10">
        <f t="shared" si="2"/>
        <v>3</v>
      </c>
      <c r="D51" s="14" t="s">
        <v>162</v>
      </c>
      <c r="E51" s="19">
        <f t="shared" si="1"/>
        <v>2.212436496647023</v>
      </c>
      <c r="F51" s="10"/>
      <c r="G51" s="10"/>
      <c r="H51" s="10"/>
      <c r="I51" s="10"/>
      <c r="J51" s="10"/>
      <c r="K51" s="10"/>
      <c r="L51" s="21"/>
      <c r="M51" s="21">
        <v>0.7684210526315789</v>
      </c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>
        <v>0.7142857142857143</v>
      </c>
      <c r="AA51" s="21"/>
      <c r="AB51" s="21"/>
      <c r="AC51" s="21"/>
      <c r="AD51" s="21"/>
      <c r="AE51" s="21"/>
      <c r="AF51" s="21"/>
      <c r="AG51" s="21"/>
      <c r="AH51" s="21"/>
      <c r="AI51" s="21">
        <v>0.7297297297297297</v>
      </c>
      <c r="AJ51" s="21"/>
      <c r="AK51" s="21"/>
      <c r="AL51" s="21"/>
      <c r="AM51" s="21"/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21"/>
      <c r="AZ51" s="21"/>
      <c r="BA51" s="21"/>
      <c r="BB51" s="21"/>
      <c r="BC51" s="21"/>
      <c r="BD51" s="21"/>
      <c r="BE51" s="21"/>
      <c r="BF51" s="21"/>
      <c r="BG51" s="21"/>
      <c r="BH51" s="21"/>
    </row>
    <row r="52" spans="1:60" ht="12.75">
      <c r="A52" s="4"/>
      <c r="B52" s="9" t="s">
        <v>52</v>
      </c>
      <c r="C52" s="10">
        <f t="shared" si="2"/>
        <v>3</v>
      </c>
      <c r="D52" s="14" t="s">
        <v>163</v>
      </c>
      <c r="E52" s="19">
        <f t="shared" si="1"/>
        <v>2.5236842105263158</v>
      </c>
      <c r="F52" s="21"/>
      <c r="G52" s="10"/>
      <c r="H52" s="21"/>
      <c r="I52" s="19"/>
      <c r="J52" s="19"/>
      <c r="K52" s="19">
        <v>0.85</v>
      </c>
      <c r="L52" s="21"/>
      <c r="M52" s="21">
        <v>0.6736842105263158</v>
      </c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>
        <v>1</v>
      </c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21"/>
      <c r="AZ52" s="21"/>
      <c r="BA52" s="21"/>
      <c r="BB52" s="21"/>
      <c r="BC52" s="21"/>
      <c r="BD52" s="21"/>
      <c r="BE52" s="21"/>
      <c r="BF52" s="21"/>
      <c r="BG52" s="21"/>
      <c r="BH52" s="21"/>
    </row>
    <row r="53" spans="2:60" ht="12.75">
      <c r="B53" s="9" t="s">
        <v>133</v>
      </c>
      <c r="C53" s="10">
        <f t="shared" si="2"/>
        <v>3</v>
      </c>
      <c r="D53" s="14" t="s">
        <v>164</v>
      </c>
      <c r="E53" s="19">
        <f t="shared" si="1"/>
        <v>2.607823613086771</v>
      </c>
      <c r="F53" s="10"/>
      <c r="G53" s="10"/>
      <c r="H53" s="10"/>
      <c r="I53" s="10"/>
      <c r="J53" s="10"/>
      <c r="K53" s="10"/>
      <c r="L53" s="21"/>
      <c r="M53" s="21">
        <v>0.8105263157894737</v>
      </c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>
        <v>1</v>
      </c>
      <c r="AA53" s="21"/>
      <c r="AB53" s="21"/>
      <c r="AC53" s="21"/>
      <c r="AD53" s="21"/>
      <c r="AE53" s="21"/>
      <c r="AF53" s="21"/>
      <c r="AG53" s="21"/>
      <c r="AH53" s="21"/>
      <c r="AI53" s="21">
        <v>0.7972972972972973</v>
      </c>
      <c r="AJ53" s="21"/>
      <c r="AK53" s="21"/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21"/>
      <c r="BD53" s="21"/>
      <c r="BE53" s="21"/>
      <c r="BF53" s="21"/>
      <c r="BG53" s="21"/>
      <c r="BH53" s="21"/>
    </row>
    <row r="54" spans="2:60" ht="12.75">
      <c r="B54" s="9" t="s">
        <v>136</v>
      </c>
      <c r="C54" s="10">
        <f>COUNTA(F54:BH54)</f>
        <v>3</v>
      </c>
      <c r="D54" s="14" t="s">
        <v>165</v>
      </c>
      <c r="E54" s="19">
        <f>SUM(F54:BH54)</f>
        <v>2.7610241820768135</v>
      </c>
      <c r="F54" s="10"/>
      <c r="G54" s="10"/>
      <c r="H54" s="10"/>
      <c r="I54" s="10"/>
      <c r="J54" s="10"/>
      <c r="K54" s="10"/>
      <c r="L54" s="21"/>
      <c r="M54" s="21">
        <v>0.8421052631578947</v>
      </c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>
        <v>0.918918918918919</v>
      </c>
      <c r="AJ54" s="21">
        <v>1</v>
      </c>
      <c r="AK54" s="21"/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21"/>
      <c r="AZ54" s="21"/>
      <c r="BA54" s="21"/>
      <c r="BB54" s="21"/>
      <c r="BC54" s="21"/>
      <c r="BD54" s="21"/>
      <c r="BE54" s="21"/>
      <c r="BF54" s="21"/>
      <c r="BG54" s="21"/>
      <c r="BH54" s="21"/>
    </row>
    <row r="55" spans="2:60" ht="12.75">
      <c r="B55" s="9" t="s">
        <v>54</v>
      </c>
      <c r="C55" s="10">
        <f t="shared" si="2"/>
        <v>3</v>
      </c>
      <c r="D55" s="14" t="s">
        <v>166</v>
      </c>
      <c r="E55" s="19">
        <f t="shared" si="1"/>
        <v>2.829800853485064</v>
      </c>
      <c r="F55" s="21"/>
      <c r="G55" s="10"/>
      <c r="H55" s="21"/>
      <c r="I55" s="19"/>
      <c r="J55" s="19"/>
      <c r="K55" s="19">
        <v>0.95</v>
      </c>
      <c r="L55" s="21"/>
      <c r="M55" s="21">
        <v>0.9473684210526315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>
        <v>0.9324324324324325</v>
      </c>
      <c r="AJ55" s="21"/>
      <c r="AK55" s="21"/>
      <c r="AL55" s="21"/>
      <c r="AM55" s="21"/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21"/>
      <c r="AZ55" s="21"/>
      <c r="BA55" s="21"/>
      <c r="BB55" s="21"/>
      <c r="BC55" s="21"/>
      <c r="BD55" s="21"/>
      <c r="BE55" s="21"/>
      <c r="BF55" s="21"/>
      <c r="BG55" s="21"/>
      <c r="BH55" s="21"/>
    </row>
    <row r="56" spans="2:60" ht="12.75">
      <c r="B56" s="9" t="s">
        <v>244</v>
      </c>
      <c r="C56" s="10">
        <f t="shared" si="2"/>
        <v>2</v>
      </c>
      <c r="D56" s="14" t="s">
        <v>167</v>
      </c>
      <c r="E56" s="19">
        <f aca="true" t="shared" si="3" ref="E56:E86">SUM(F56:BH56)</f>
        <v>0.26195426195426197</v>
      </c>
      <c r="F56" s="10"/>
      <c r="G56" s="10"/>
      <c r="H56" s="10"/>
      <c r="I56" s="10"/>
      <c r="J56" s="10"/>
      <c r="K56" s="10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>
        <v>0.15384615384615385</v>
      </c>
      <c r="AD56" s="21"/>
      <c r="AE56" s="21"/>
      <c r="AF56" s="21"/>
      <c r="AG56" s="21"/>
      <c r="AH56" s="21"/>
      <c r="AI56" s="21">
        <v>0.10810810810810811</v>
      </c>
      <c r="AJ56" s="21"/>
      <c r="AK56" s="21"/>
      <c r="AL56" s="21"/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21"/>
      <c r="AZ56" s="21"/>
      <c r="BA56" s="21"/>
      <c r="BB56" s="21"/>
      <c r="BC56" s="21"/>
      <c r="BD56" s="21"/>
      <c r="BE56" s="21"/>
      <c r="BF56" s="21"/>
      <c r="BG56" s="21"/>
      <c r="BH56" s="21"/>
    </row>
    <row r="57" spans="1:60" ht="12.75">
      <c r="A57" s="4"/>
      <c r="B57" s="9" t="s">
        <v>87</v>
      </c>
      <c r="C57" s="10">
        <f t="shared" si="2"/>
        <v>2</v>
      </c>
      <c r="D57" s="14" t="s">
        <v>168</v>
      </c>
      <c r="E57" s="19">
        <f t="shared" si="3"/>
        <v>0.3049786628733997</v>
      </c>
      <c r="F57" s="10"/>
      <c r="G57" s="10"/>
      <c r="H57" s="10"/>
      <c r="I57" s="10"/>
      <c r="J57" s="10"/>
      <c r="K57" s="10"/>
      <c r="L57" s="21"/>
      <c r="M57" s="21">
        <v>0.11578947368421053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>
        <v>0.1891891891891892</v>
      </c>
      <c r="AJ57" s="21"/>
      <c r="AK57" s="21"/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21"/>
      <c r="AZ57" s="21"/>
      <c r="BA57" s="21"/>
      <c r="BB57" s="21"/>
      <c r="BC57" s="21"/>
      <c r="BD57" s="21"/>
      <c r="BE57" s="21"/>
      <c r="BF57" s="21"/>
      <c r="BG57" s="21"/>
      <c r="BH57" s="21"/>
    </row>
    <row r="58" spans="1:60" ht="12.75">
      <c r="A58" s="4"/>
      <c r="B58" s="9" t="s">
        <v>85</v>
      </c>
      <c r="C58" s="10">
        <f t="shared" si="2"/>
        <v>2</v>
      </c>
      <c r="D58" s="14" t="s">
        <v>169</v>
      </c>
      <c r="E58" s="19">
        <f t="shared" si="3"/>
        <v>0.33798008534850643</v>
      </c>
      <c r="F58" s="10"/>
      <c r="G58" s="10"/>
      <c r="H58" s="10"/>
      <c r="I58" s="10"/>
      <c r="J58" s="10"/>
      <c r="K58" s="10"/>
      <c r="L58" s="21"/>
      <c r="M58" s="21">
        <v>0.09473684210526316</v>
      </c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>
        <v>0.24324324324324326</v>
      </c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</row>
    <row r="59" spans="2:60" ht="12.75">
      <c r="B59" s="9" t="s">
        <v>97</v>
      </c>
      <c r="C59" s="10">
        <f t="shared" si="2"/>
        <v>2</v>
      </c>
      <c r="D59" s="14" t="s">
        <v>170</v>
      </c>
      <c r="E59" s="19">
        <f t="shared" si="3"/>
        <v>0.4481203007518797</v>
      </c>
      <c r="F59" s="10"/>
      <c r="G59" s="10"/>
      <c r="H59" s="10"/>
      <c r="I59" s="10"/>
      <c r="J59" s="10"/>
      <c r="K59" s="10"/>
      <c r="L59" s="21"/>
      <c r="M59" s="21">
        <v>0.30526315789473685</v>
      </c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v>0.14285714285714285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21"/>
      <c r="AZ59" s="21"/>
      <c r="BA59" s="21"/>
      <c r="BB59" s="21"/>
      <c r="BC59" s="21"/>
      <c r="BD59" s="21"/>
      <c r="BE59" s="21"/>
      <c r="BF59" s="21"/>
      <c r="BG59" s="21"/>
      <c r="BH59" s="21"/>
    </row>
    <row r="60" spans="2:60" ht="12.75">
      <c r="B60" s="9" t="s">
        <v>243</v>
      </c>
      <c r="C60" s="10">
        <f t="shared" si="2"/>
        <v>2</v>
      </c>
      <c r="D60" s="14" t="s">
        <v>171</v>
      </c>
      <c r="E60" s="19">
        <f t="shared" si="3"/>
        <v>0.48336798336798337</v>
      </c>
      <c r="F60" s="10"/>
      <c r="G60" s="10"/>
      <c r="H60" s="10"/>
      <c r="I60" s="10"/>
      <c r="J60" s="10"/>
      <c r="K60" s="10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>
        <v>0.3076923076923077</v>
      </c>
      <c r="AD60" s="21"/>
      <c r="AE60" s="21"/>
      <c r="AF60" s="21"/>
      <c r="AG60" s="21"/>
      <c r="AH60" s="21"/>
      <c r="AI60" s="21">
        <v>0.17567567567567569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21"/>
      <c r="AZ60" s="21"/>
      <c r="BA60" s="21"/>
      <c r="BB60" s="21"/>
      <c r="BC60" s="21"/>
      <c r="BD60" s="21"/>
      <c r="BE60" s="21"/>
      <c r="BF60" s="21"/>
      <c r="BG60" s="21"/>
      <c r="BH60" s="21"/>
    </row>
    <row r="61" spans="1:60" ht="12.75">
      <c r="A61" s="4"/>
      <c r="B61" s="16" t="s">
        <v>22</v>
      </c>
      <c r="C61" s="10">
        <f t="shared" si="2"/>
        <v>2</v>
      </c>
      <c r="D61" s="14" t="s">
        <v>172</v>
      </c>
      <c r="E61" s="19">
        <f t="shared" si="3"/>
        <v>0.4966216216216216</v>
      </c>
      <c r="F61" s="21"/>
      <c r="G61" s="10"/>
      <c r="H61" s="21">
        <f>3/8</f>
        <v>0.375</v>
      </c>
      <c r="I61" s="19"/>
      <c r="J61" s="19"/>
      <c r="K61" s="19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>
        <v>0.12162162162162163</v>
      </c>
      <c r="AJ61" s="21"/>
      <c r="AK61" s="21"/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21"/>
      <c r="AZ61" s="21"/>
      <c r="BA61" s="21"/>
      <c r="BB61" s="21"/>
      <c r="BC61" s="21"/>
      <c r="BD61" s="21"/>
      <c r="BE61" s="21"/>
      <c r="BF61" s="21"/>
      <c r="BG61" s="21"/>
      <c r="BH61" s="21"/>
    </row>
    <row r="62" spans="1:60" ht="12.75">
      <c r="A62" s="4"/>
      <c r="B62" s="9" t="s">
        <v>96</v>
      </c>
      <c r="C62" s="10">
        <f t="shared" si="2"/>
        <v>2</v>
      </c>
      <c r="D62" s="14" t="s">
        <v>173</v>
      </c>
      <c r="E62" s="19">
        <f t="shared" si="3"/>
        <v>0.7031294452347083</v>
      </c>
      <c r="F62" s="10"/>
      <c r="G62" s="10"/>
      <c r="H62" s="10"/>
      <c r="I62" s="10"/>
      <c r="J62" s="10"/>
      <c r="K62" s="10"/>
      <c r="L62" s="21"/>
      <c r="M62" s="21">
        <v>0.28421052631578947</v>
      </c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>
        <v>0.4189189189189189</v>
      </c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21"/>
      <c r="AZ62" s="21"/>
      <c r="BA62" s="21"/>
      <c r="BB62" s="21"/>
      <c r="BC62" s="21"/>
      <c r="BD62" s="21"/>
      <c r="BE62" s="21"/>
      <c r="BF62" s="21"/>
      <c r="BG62" s="21"/>
      <c r="BH62" s="21"/>
    </row>
    <row r="63" spans="1:60" ht="12.75">
      <c r="A63" s="4"/>
      <c r="B63" s="9" t="s">
        <v>95</v>
      </c>
      <c r="C63" s="10">
        <f t="shared" si="2"/>
        <v>2</v>
      </c>
      <c r="D63" s="14" t="s">
        <v>174</v>
      </c>
      <c r="E63" s="19">
        <f t="shared" si="3"/>
        <v>0.8502133712660028</v>
      </c>
      <c r="F63" s="10"/>
      <c r="G63" s="10"/>
      <c r="H63" s="10"/>
      <c r="I63" s="10"/>
      <c r="J63" s="10"/>
      <c r="K63" s="10"/>
      <c r="L63" s="21"/>
      <c r="M63" s="21">
        <v>0.24210526315789474</v>
      </c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>
        <v>0.6081081081081081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21"/>
      <c r="AZ63" s="21"/>
      <c r="BA63" s="21"/>
      <c r="BB63" s="21"/>
      <c r="BC63" s="21"/>
      <c r="BD63" s="21"/>
      <c r="BE63" s="21"/>
      <c r="BF63" s="21"/>
      <c r="BG63" s="21"/>
      <c r="BH63" s="21"/>
    </row>
    <row r="64" spans="1:60" ht="12.75">
      <c r="A64" s="4"/>
      <c r="B64" s="15" t="s">
        <v>101</v>
      </c>
      <c r="C64" s="10">
        <f t="shared" si="2"/>
        <v>2</v>
      </c>
      <c r="D64" s="14" t="s">
        <v>175</v>
      </c>
      <c r="E64" s="19">
        <f t="shared" si="3"/>
        <v>0.9089615931721196</v>
      </c>
      <c r="F64" s="10"/>
      <c r="G64" s="10"/>
      <c r="H64" s="10"/>
      <c r="I64" s="10"/>
      <c r="J64" s="10"/>
      <c r="K64" s="10"/>
      <c r="L64" s="21"/>
      <c r="M64" s="21">
        <v>0.3684210526315789</v>
      </c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21"/>
      <c r="AF64" s="21"/>
      <c r="AG64" s="21"/>
      <c r="AH64" s="21"/>
      <c r="AI64" s="21">
        <v>0.5405405405405406</v>
      </c>
      <c r="AJ64" s="21"/>
      <c r="AK64" s="21"/>
      <c r="AL64" s="21"/>
      <c r="AM64" s="21"/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21"/>
      <c r="AZ64" s="21"/>
      <c r="BA64" s="21"/>
      <c r="BB64" s="21"/>
      <c r="BC64" s="21"/>
      <c r="BD64" s="21"/>
      <c r="BE64" s="21"/>
      <c r="BF64" s="21"/>
      <c r="BG64" s="21"/>
      <c r="BH64" s="21"/>
    </row>
    <row r="65" spans="1:60" ht="12.75">
      <c r="A65" s="4"/>
      <c r="B65" s="9" t="s">
        <v>107</v>
      </c>
      <c r="C65" s="10">
        <f t="shared" si="2"/>
        <v>2</v>
      </c>
      <c r="D65" s="14" t="s">
        <v>176</v>
      </c>
      <c r="E65" s="19">
        <f t="shared" si="3"/>
        <v>0.9120910384068279</v>
      </c>
      <c r="F65" s="10"/>
      <c r="G65" s="10"/>
      <c r="H65" s="10"/>
      <c r="I65" s="10"/>
      <c r="J65" s="10"/>
      <c r="K65" s="10"/>
      <c r="L65" s="21"/>
      <c r="M65" s="21">
        <v>0.45263157894736844</v>
      </c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>
        <v>0.4594594594594595</v>
      </c>
      <c r="AJ65" s="21"/>
      <c r="AK65" s="21"/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21"/>
      <c r="AZ65" s="21"/>
      <c r="BA65" s="21"/>
      <c r="BB65" s="21"/>
      <c r="BC65" s="21"/>
      <c r="BD65" s="21"/>
      <c r="BE65" s="21"/>
      <c r="BF65" s="21"/>
      <c r="BG65" s="21"/>
      <c r="BH65" s="21"/>
    </row>
    <row r="66" spans="2:60" ht="12.75">
      <c r="B66" s="9" t="s">
        <v>242</v>
      </c>
      <c r="C66" s="10">
        <f t="shared" si="2"/>
        <v>2</v>
      </c>
      <c r="D66" s="14" t="s">
        <v>177</v>
      </c>
      <c r="E66" s="19">
        <f t="shared" si="3"/>
        <v>0.9760914760914761</v>
      </c>
      <c r="F66" s="10"/>
      <c r="G66" s="10"/>
      <c r="H66" s="10"/>
      <c r="I66" s="10"/>
      <c r="J66" s="10"/>
      <c r="K66" s="10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>
        <v>0.6923076923076923</v>
      </c>
      <c r="AD66" s="21"/>
      <c r="AE66" s="21"/>
      <c r="AF66" s="21"/>
      <c r="AG66" s="21"/>
      <c r="AH66" s="21"/>
      <c r="AI66" s="21">
        <v>0.28378378378378377</v>
      </c>
      <c r="AJ66" s="21"/>
      <c r="AK66" s="21"/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21"/>
      <c r="AZ66" s="21"/>
      <c r="BA66" s="21"/>
      <c r="BB66" s="21"/>
      <c r="BC66" s="21"/>
      <c r="BD66" s="21"/>
      <c r="BE66" s="21"/>
      <c r="BF66" s="21"/>
      <c r="BG66" s="21"/>
      <c r="BH66" s="21"/>
    </row>
    <row r="67" spans="1:60" ht="12.75">
      <c r="A67" s="4"/>
      <c r="B67" s="9" t="s">
        <v>76</v>
      </c>
      <c r="C67" s="10">
        <f t="shared" si="2"/>
        <v>2</v>
      </c>
      <c r="D67" s="14" t="s">
        <v>178</v>
      </c>
      <c r="E67" s="19">
        <f t="shared" si="3"/>
        <v>0.9842105263157894</v>
      </c>
      <c r="F67" s="10"/>
      <c r="G67" s="10"/>
      <c r="H67" s="10"/>
      <c r="I67" s="10"/>
      <c r="J67" s="10"/>
      <c r="K67" s="10"/>
      <c r="L67" s="21">
        <v>0.5</v>
      </c>
      <c r="M67" s="21">
        <v>0.4842105263157895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21"/>
      <c r="AZ67" s="21"/>
      <c r="BA67" s="21"/>
      <c r="BB67" s="21"/>
      <c r="BC67" s="21"/>
      <c r="BD67" s="21"/>
      <c r="BE67" s="21"/>
      <c r="BF67" s="21"/>
      <c r="BG67" s="21"/>
      <c r="BH67" s="21"/>
    </row>
    <row r="68" spans="1:60" ht="12.75">
      <c r="A68" s="4"/>
      <c r="B68" s="9" t="s">
        <v>103</v>
      </c>
      <c r="C68" s="10">
        <f t="shared" si="2"/>
        <v>2</v>
      </c>
      <c r="D68" s="14" t="s">
        <v>179</v>
      </c>
      <c r="E68" s="19">
        <f t="shared" si="3"/>
        <v>1.0381223328591749</v>
      </c>
      <c r="F68" s="10"/>
      <c r="G68" s="10"/>
      <c r="H68" s="10"/>
      <c r="I68" s="10"/>
      <c r="J68" s="10"/>
      <c r="K68" s="10"/>
      <c r="L68" s="21"/>
      <c r="M68" s="21">
        <v>0.3894736842105263</v>
      </c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>
        <v>0.6486486486486487</v>
      </c>
      <c r="AJ68" s="21"/>
      <c r="AK68" s="21"/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21"/>
      <c r="AZ68" s="21"/>
      <c r="BA68" s="21"/>
      <c r="BB68" s="21"/>
      <c r="BC68" s="21"/>
      <c r="BD68" s="21"/>
      <c r="BE68" s="21"/>
      <c r="BF68" s="21"/>
      <c r="BG68" s="21"/>
      <c r="BH68" s="21"/>
    </row>
    <row r="69" spans="2:60" ht="12.75">
      <c r="B69" s="9" t="s">
        <v>118</v>
      </c>
      <c r="C69" s="10">
        <f aca="true" t="shared" si="4" ref="C69:C99">COUNTA(F69:BH69)</f>
        <v>2</v>
      </c>
      <c r="D69" s="14" t="s">
        <v>180</v>
      </c>
      <c r="E69" s="19">
        <f t="shared" si="3"/>
        <v>1.1421052631578947</v>
      </c>
      <c r="F69" s="10"/>
      <c r="G69" s="10"/>
      <c r="H69" s="10"/>
      <c r="I69" s="10"/>
      <c r="J69" s="10"/>
      <c r="K69" s="10"/>
      <c r="L69" s="21"/>
      <c r="M69" s="21">
        <v>0.6421052631578947</v>
      </c>
      <c r="N69" s="21"/>
      <c r="O69" s="21"/>
      <c r="P69" s="21"/>
      <c r="Q69" s="21"/>
      <c r="R69" s="21"/>
      <c r="S69" s="21"/>
      <c r="T69" s="21"/>
      <c r="U69" s="21"/>
      <c r="V69" s="21"/>
      <c r="W69" s="21">
        <v>0.5</v>
      </c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21"/>
      <c r="AZ69" s="21"/>
      <c r="BA69" s="21"/>
      <c r="BB69" s="21"/>
      <c r="BC69" s="21"/>
      <c r="BD69" s="21"/>
      <c r="BE69" s="21"/>
      <c r="BF69" s="21"/>
      <c r="BG69" s="21"/>
      <c r="BH69" s="21"/>
    </row>
    <row r="70" spans="2:60" ht="12.75">
      <c r="B70" s="9" t="s">
        <v>115</v>
      </c>
      <c r="C70" s="10">
        <f t="shared" si="4"/>
        <v>2</v>
      </c>
      <c r="D70" s="14" t="s">
        <v>181</v>
      </c>
      <c r="E70" s="19">
        <f t="shared" si="3"/>
        <v>1.2216216216216216</v>
      </c>
      <c r="F70" s="10"/>
      <c r="G70" s="10"/>
      <c r="H70" s="10"/>
      <c r="I70" s="10"/>
      <c r="J70" s="10"/>
      <c r="K70" s="10"/>
      <c r="L70" s="21"/>
      <c r="M70" s="21">
        <v>0.6</v>
      </c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>
        <v>0.6216216216216216</v>
      </c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21"/>
      <c r="AZ70" s="21"/>
      <c r="BA70" s="21"/>
      <c r="BB70" s="21"/>
      <c r="BC70" s="21"/>
      <c r="BD70" s="21"/>
      <c r="BE70" s="21"/>
      <c r="BF70" s="21"/>
      <c r="BG70" s="21"/>
      <c r="BH70" s="21"/>
    </row>
    <row r="71" spans="2:60" ht="12.75">
      <c r="B71" s="9" t="s">
        <v>258</v>
      </c>
      <c r="C71" s="10">
        <f>COUNTA(F71:BH71)</f>
        <v>2</v>
      </c>
      <c r="D71" s="14" t="s">
        <v>182</v>
      </c>
      <c r="E71" s="19">
        <f>SUM(F71:BH71)</f>
        <v>1.3828828828828827</v>
      </c>
      <c r="F71" s="10"/>
      <c r="G71" s="10"/>
      <c r="H71" s="10"/>
      <c r="I71" s="10"/>
      <c r="J71" s="10"/>
      <c r="K71" s="10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>
        <v>0.7162162162162162</v>
      </c>
      <c r="AJ71" s="21">
        <v>0.6666666666666666</v>
      </c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21"/>
      <c r="AZ71" s="21"/>
      <c r="BA71" s="21"/>
      <c r="BB71" s="21"/>
      <c r="BC71" s="21"/>
      <c r="BD71" s="21"/>
      <c r="BE71" s="21"/>
      <c r="BF71" s="21"/>
      <c r="BG71" s="21"/>
      <c r="BH71" s="21"/>
    </row>
    <row r="72" spans="2:60" ht="12.75">
      <c r="B72" s="9" t="s">
        <v>126</v>
      </c>
      <c r="C72" s="10">
        <f t="shared" si="4"/>
        <v>2</v>
      </c>
      <c r="D72" s="14" t="s">
        <v>183</v>
      </c>
      <c r="E72" s="19">
        <f t="shared" si="3"/>
        <v>1.361842105263158</v>
      </c>
      <c r="F72" s="10"/>
      <c r="G72" s="10"/>
      <c r="H72" s="10"/>
      <c r="I72" s="10"/>
      <c r="J72" s="10"/>
      <c r="K72" s="10"/>
      <c r="L72" s="21"/>
      <c r="M72" s="21">
        <v>0.7368421052631579</v>
      </c>
      <c r="N72" s="21"/>
      <c r="O72" s="21"/>
      <c r="P72" s="21"/>
      <c r="Q72" s="21"/>
      <c r="R72" s="21">
        <v>0.625</v>
      </c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21"/>
      <c r="AZ72" s="21"/>
      <c r="BA72" s="21"/>
      <c r="BB72" s="21"/>
      <c r="BC72" s="21"/>
      <c r="BD72" s="21"/>
      <c r="BE72" s="21"/>
      <c r="BF72" s="21"/>
      <c r="BG72" s="21"/>
      <c r="BH72" s="21"/>
    </row>
    <row r="73" spans="2:60" ht="12.75">
      <c r="B73" s="9" t="s">
        <v>20</v>
      </c>
      <c r="C73" s="10">
        <f t="shared" si="4"/>
        <v>2</v>
      </c>
      <c r="D73" s="14" t="s">
        <v>184</v>
      </c>
      <c r="E73" s="19">
        <f t="shared" si="3"/>
        <v>1.3736842105263158</v>
      </c>
      <c r="F73" s="21"/>
      <c r="G73" s="19">
        <v>0.5</v>
      </c>
      <c r="H73" s="21"/>
      <c r="I73" s="19"/>
      <c r="J73" s="19"/>
      <c r="K73" s="19"/>
      <c r="L73" s="21"/>
      <c r="M73" s="21">
        <v>0.8736842105263158</v>
      </c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21"/>
      <c r="AZ73" s="21"/>
      <c r="BA73" s="21"/>
      <c r="BB73" s="21"/>
      <c r="BC73" s="21"/>
      <c r="BD73" s="21"/>
      <c r="BE73" s="21"/>
      <c r="BF73" s="21"/>
      <c r="BG73" s="21"/>
      <c r="BH73" s="21"/>
    </row>
    <row r="74" spans="2:60" ht="12.75">
      <c r="B74" s="9" t="s">
        <v>147</v>
      </c>
      <c r="C74" s="10">
        <f t="shared" si="4"/>
        <v>2</v>
      </c>
      <c r="D74" s="14" t="s">
        <v>185</v>
      </c>
      <c r="E74" s="19">
        <f t="shared" si="3"/>
        <v>1.4894736842105263</v>
      </c>
      <c r="F74" s="10"/>
      <c r="G74" s="10"/>
      <c r="H74" s="10"/>
      <c r="I74" s="10"/>
      <c r="J74" s="10"/>
      <c r="K74" s="10"/>
      <c r="L74" s="21"/>
      <c r="M74" s="21">
        <v>0.9894736842105263</v>
      </c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>
        <v>0.5</v>
      </c>
      <c r="AJ74" s="21"/>
      <c r="AK74" s="21"/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21"/>
      <c r="AZ74" s="21"/>
      <c r="BA74" s="21"/>
      <c r="BB74" s="21"/>
      <c r="BC74" s="21"/>
      <c r="BD74" s="21"/>
      <c r="BE74" s="21"/>
      <c r="BF74" s="21"/>
      <c r="BG74" s="21"/>
      <c r="BH74" s="21"/>
    </row>
    <row r="75" spans="1:60" ht="12.75">
      <c r="A75" s="4"/>
      <c r="B75" s="15" t="s">
        <v>119</v>
      </c>
      <c r="C75" s="10">
        <f t="shared" si="4"/>
        <v>2</v>
      </c>
      <c r="D75" s="14" t="s">
        <v>186</v>
      </c>
      <c r="E75" s="19">
        <f t="shared" si="3"/>
        <v>1.6120910384068279</v>
      </c>
      <c r="F75" s="10"/>
      <c r="G75" s="10"/>
      <c r="H75" s="10"/>
      <c r="I75" s="10"/>
      <c r="J75" s="10"/>
      <c r="K75" s="10"/>
      <c r="L75" s="21"/>
      <c r="M75" s="21">
        <v>0.6526315789473685</v>
      </c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F75" s="21"/>
      <c r="AG75" s="21"/>
      <c r="AH75" s="21"/>
      <c r="AI75" s="21">
        <v>0.9594594594594594</v>
      </c>
      <c r="AJ75" s="21"/>
      <c r="AK75" s="21"/>
      <c r="AL75" s="21"/>
      <c r="AM75" s="21"/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21"/>
      <c r="AZ75" s="21"/>
      <c r="BA75" s="21"/>
      <c r="BB75" s="21"/>
      <c r="BC75" s="21"/>
      <c r="BD75" s="21"/>
      <c r="BE75" s="21"/>
      <c r="BF75" s="21"/>
      <c r="BG75" s="21"/>
      <c r="BH75" s="21"/>
    </row>
    <row r="76" spans="2:60" ht="12.75">
      <c r="B76" s="9" t="s">
        <v>125</v>
      </c>
      <c r="C76" s="10">
        <f t="shared" si="4"/>
        <v>2</v>
      </c>
      <c r="D76" s="14" t="s">
        <v>187</v>
      </c>
      <c r="E76" s="19">
        <f t="shared" si="3"/>
        <v>1.6182076813655761</v>
      </c>
      <c r="F76" s="10"/>
      <c r="G76" s="10"/>
      <c r="H76" s="10"/>
      <c r="I76" s="10"/>
      <c r="J76" s="10"/>
      <c r="K76" s="10"/>
      <c r="L76" s="21"/>
      <c r="M76" s="21">
        <v>0.7263157894736842</v>
      </c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  <c r="AE76" s="21"/>
      <c r="AF76" s="21"/>
      <c r="AG76" s="21"/>
      <c r="AH76" s="21"/>
      <c r="AI76" s="21">
        <v>0.8918918918918919</v>
      </c>
      <c r="AJ76" s="21"/>
      <c r="AK76" s="21"/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21"/>
      <c r="AZ76" s="21"/>
      <c r="BA76" s="21"/>
      <c r="BB76" s="21"/>
      <c r="BC76" s="21"/>
      <c r="BD76" s="21"/>
      <c r="BE76" s="21"/>
      <c r="BF76" s="21"/>
      <c r="BG76" s="21"/>
      <c r="BH76" s="21"/>
    </row>
    <row r="77" spans="2:60" ht="12.75">
      <c r="B77" s="9" t="s">
        <v>130</v>
      </c>
      <c r="C77" s="10">
        <f t="shared" si="4"/>
        <v>2</v>
      </c>
      <c r="D77" s="14" t="s">
        <v>188</v>
      </c>
      <c r="E77" s="19">
        <f t="shared" si="3"/>
        <v>1.630298719772404</v>
      </c>
      <c r="F77" s="10"/>
      <c r="G77" s="10"/>
      <c r="H77" s="10"/>
      <c r="I77" s="10"/>
      <c r="J77" s="10"/>
      <c r="K77" s="10"/>
      <c r="L77" s="21"/>
      <c r="M77" s="21">
        <v>0.7789473684210526</v>
      </c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  <c r="AE77" s="21"/>
      <c r="AF77" s="21"/>
      <c r="AG77" s="21"/>
      <c r="AH77" s="21"/>
      <c r="AI77" s="21">
        <v>0.8513513513513513</v>
      </c>
      <c r="AJ77" s="21"/>
      <c r="AK77" s="21"/>
      <c r="AL77" s="21"/>
      <c r="AM77" s="21"/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21"/>
      <c r="AZ77" s="21"/>
      <c r="BA77" s="21"/>
      <c r="BB77" s="21"/>
      <c r="BC77" s="21"/>
      <c r="BD77" s="21"/>
      <c r="BE77" s="21"/>
      <c r="BF77" s="21"/>
      <c r="BG77" s="21"/>
      <c r="BH77" s="21"/>
    </row>
    <row r="78" spans="2:60" ht="12.75">
      <c r="B78" s="9" t="s">
        <v>145</v>
      </c>
      <c r="C78" s="10">
        <f t="shared" si="4"/>
        <v>2</v>
      </c>
      <c r="D78" s="14" t="s">
        <v>189</v>
      </c>
      <c r="E78" s="19">
        <f t="shared" si="3"/>
        <v>1.6350877192982456</v>
      </c>
      <c r="F78" s="10"/>
      <c r="G78" s="10"/>
      <c r="H78" s="10"/>
      <c r="I78" s="10"/>
      <c r="J78" s="10"/>
      <c r="K78" s="10"/>
      <c r="L78" s="21"/>
      <c r="M78" s="21">
        <v>0.968421052631579</v>
      </c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  <c r="AE78" s="21">
        <v>0.6666666666666666</v>
      </c>
      <c r="AF78" s="21"/>
      <c r="AG78" s="21"/>
      <c r="AH78" s="21"/>
      <c r="AI78" s="21"/>
      <c r="AJ78" s="21"/>
      <c r="AK78" s="21"/>
      <c r="AL78" s="21"/>
      <c r="AM78" s="21"/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21"/>
      <c r="AZ78" s="21"/>
      <c r="BA78" s="21"/>
      <c r="BB78" s="21"/>
      <c r="BC78" s="21"/>
      <c r="BD78" s="21"/>
      <c r="BE78" s="21"/>
      <c r="BF78" s="21"/>
      <c r="BG78" s="21"/>
      <c r="BH78" s="21"/>
    </row>
    <row r="79" spans="2:60" ht="12.75">
      <c r="B79" s="9" t="s">
        <v>131</v>
      </c>
      <c r="C79" s="10">
        <f t="shared" si="4"/>
        <v>2</v>
      </c>
      <c r="D79" s="14" t="s">
        <v>190</v>
      </c>
      <c r="E79" s="19">
        <f t="shared" si="3"/>
        <v>1.6678520625889046</v>
      </c>
      <c r="F79" s="10"/>
      <c r="G79" s="10"/>
      <c r="H79" s="10"/>
      <c r="I79" s="10"/>
      <c r="J79" s="10"/>
      <c r="K79" s="10"/>
      <c r="L79" s="21"/>
      <c r="M79" s="21">
        <v>0.7894736842105263</v>
      </c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  <c r="AE79" s="21"/>
      <c r="AF79" s="21"/>
      <c r="AG79" s="21"/>
      <c r="AH79" s="21"/>
      <c r="AI79" s="21">
        <v>0.8783783783783784</v>
      </c>
      <c r="AJ79" s="21"/>
      <c r="AK79" s="21"/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21"/>
      <c r="AZ79" s="21"/>
      <c r="BA79" s="21"/>
      <c r="BB79" s="21"/>
      <c r="BC79" s="21"/>
      <c r="BD79" s="21"/>
      <c r="BE79" s="21"/>
      <c r="BF79" s="21"/>
      <c r="BG79" s="21"/>
      <c r="BH79" s="21"/>
    </row>
    <row r="80" spans="2:60" ht="12.75">
      <c r="B80" s="9" t="s">
        <v>237</v>
      </c>
      <c r="C80" s="10">
        <f t="shared" si="4"/>
        <v>2</v>
      </c>
      <c r="D80" s="14" t="s">
        <v>191</v>
      </c>
      <c r="E80" s="19">
        <f t="shared" si="3"/>
        <v>1.6814671814671813</v>
      </c>
      <c r="F80" s="10"/>
      <c r="G80" s="10"/>
      <c r="H80" s="10"/>
      <c r="I80" s="10"/>
      <c r="J80" s="10"/>
      <c r="K80" s="10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>
        <v>0.8571428571428571</v>
      </c>
      <c r="AA80" s="21"/>
      <c r="AB80" s="21"/>
      <c r="AC80" s="21"/>
      <c r="AD80" s="21"/>
      <c r="AE80" s="21"/>
      <c r="AF80" s="21"/>
      <c r="AG80" s="21"/>
      <c r="AH80" s="21"/>
      <c r="AI80" s="21">
        <v>0.8243243243243243</v>
      </c>
      <c r="AJ80" s="21"/>
      <c r="AK80" s="21"/>
      <c r="AL80" s="21"/>
      <c r="AM80" s="21"/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21"/>
      <c r="AZ80" s="21"/>
      <c r="BA80" s="21"/>
      <c r="BB80" s="21"/>
      <c r="BC80" s="21"/>
      <c r="BD80" s="21"/>
      <c r="BE80" s="21"/>
      <c r="BF80" s="21"/>
      <c r="BG80" s="21"/>
      <c r="BH80" s="21"/>
    </row>
    <row r="81" spans="2:60" ht="12.75">
      <c r="B81" s="9" t="s">
        <v>132</v>
      </c>
      <c r="C81" s="10">
        <f t="shared" si="4"/>
        <v>2</v>
      </c>
      <c r="D81" s="14" t="s">
        <v>192</v>
      </c>
      <c r="E81" s="19">
        <f t="shared" si="3"/>
        <v>1.7054054054054055</v>
      </c>
      <c r="F81" s="10"/>
      <c r="G81" s="10"/>
      <c r="H81" s="10"/>
      <c r="I81" s="10"/>
      <c r="J81" s="10"/>
      <c r="K81" s="10"/>
      <c r="L81" s="21"/>
      <c r="M81" s="21">
        <v>0.8</v>
      </c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  <c r="AE81" s="21"/>
      <c r="AF81" s="21"/>
      <c r="AG81" s="21"/>
      <c r="AH81" s="21"/>
      <c r="AI81" s="21">
        <v>0.9054054054054054</v>
      </c>
      <c r="AJ81" s="21"/>
      <c r="AK81" s="21"/>
      <c r="AL81" s="21"/>
      <c r="AM81" s="21"/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21"/>
      <c r="AZ81" s="21"/>
      <c r="BA81" s="21"/>
      <c r="BB81" s="21"/>
      <c r="BC81" s="21"/>
      <c r="BD81" s="21"/>
      <c r="BE81" s="21"/>
      <c r="BF81" s="21"/>
      <c r="BG81" s="21"/>
      <c r="BH81" s="21"/>
    </row>
    <row r="82" spans="2:60" ht="12.75">
      <c r="B82" s="9" t="s">
        <v>139</v>
      </c>
      <c r="C82" s="10">
        <f t="shared" si="4"/>
        <v>2</v>
      </c>
      <c r="D82" s="14" t="s">
        <v>193</v>
      </c>
      <c r="E82" s="19">
        <f t="shared" si="3"/>
        <v>1.8842105263157896</v>
      </c>
      <c r="F82" s="10"/>
      <c r="G82" s="10"/>
      <c r="H82" s="10"/>
      <c r="I82" s="10"/>
      <c r="J82" s="10"/>
      <c r="K82" s="10"/>
      <c r="L82" s="21"/>
      <c r="M82" s="21">
        <v>0.8842105263157894</v>
      </c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  <c r="AE82" s="21">
        <v>1</v>
      </c>
      <c r="AF82" s="21"/>
      <c r="AG82" s="21"/>
      <c r="AH82" s="21"/>
      <c r="AI82" s="21"/>
      <c r="AJ82" s="21"/>
      <c r="AK82" s="21"/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21"/>
      <c r="AZ82" s="21"/>
      <c r="BA82" s="21"/>
      <c r="BB82" s="21"/>
      <c r="BC82" s="21"/>
      <c r="BD82" s="21"/>
      <c r="BE82" s="21"/>
      <c r="BF82" s="21"/>
      <c r="BG82" s="21"/>
      <c r="BH82" s="21"/>
    </row>
    <row r="83" spans="2:60" ht="12.75">
      <c r="B83" s="9" t="s">
        <v>255</v>
      </c>
      <c r="C83" s="10">
        <f t="shared" si="4"/>
        <v>1</v>
      </c>
      <c r="D83" s="14" t="s">
        <v>194</v>
      </c>
      <c r="E83" s="19">
        <f t="shared" si="3"/>
        <v>0.013513513513513514</v>
      </c>
      <c r="F83" s="10"/>
      <c r="G83" s="10"/>
      <c r="H83" s="10"/>
      <c r="I83" s="10"/>
      <c r="J83" s="10"/>
      <c r="K83" s="10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  <c r="AE83" s="21"/>
      <c r="AF83" s="21"/>
      <c r="AG83" s="21"/>
      <c r="AH83" s="21"/>
      <c r="AI83" s="21">
        <v>0.013513513513513514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21"/>
      <c r="AZ83" s="21"/>
      <c r="BA83" s="21"/>
      <c r="BB83" s="21"/>
      <c r="BC83" s="21"/>
      <c r="BD83" s="21"/>
      <c r="BE83" s="21"/>
      <c r="BF83" s="21"/>
      <c r="BG83" s="21"/>
      <c r="BH83" s="21"/>
    </row>
    <row r="84" spans="2:60" ht="12.75">
      <c r="B84" s="9" t="s">
        <v>82</v>
      </c>
      <c r="C84" s="10">
        <f t="shared" si="4"/>
        <v>1</v>
      </c>
      <c r="D84" s="14" t="s">
        <v>195</v>
      </c>
      <c r="E84" s="19">
        <f t="shared" si="3"/>
        <v>0.042105263157894736</v>
      </c>
      <c r="F84" s="10"/>
      <c r="G84" s="10"/>
      <c r="H84" s="10"/>
      <c r="I84" s="10"/>
      <c r="J84" s="10"/>
      <c r="K84" s="10"/>
      <c r="L84" s="21"/>
      <c r="M84" s="21">
        <v>0.042105263157894736</v>
      </c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  <c r="AE84" s="21"/>
      <c r="AF84" s="21"/>
      <c r="AG84" s="21"/>
      <c r="AH84" s="21"/>
      <c r="AI84" s="21"/>
      <c r="AJ84" s="21"/>
      <c r="AK84" s="21"/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21"/>
      <c r="AZ84" s="21"/>
      <c r="BA84" s="21"/>
      <c r="BB84" s="21"/>
      <c r="BC84" s="21"/>
      <c r="BD84" s="21"/>
      <c r="BE84" s="21"/>
      <c r="BF84" s="21"/>
      <c r="BG84" s="21"/>
      <c r="BH84" s="21"/>
    </row>
    <row r="85" spans="2:60" ht="12.75">
      <c r="B85" s="9" t="s">
        <v>254</v>
      </c>
      <c r="C85" s="10">
        <f t="shared" si="4"/>
        <v>1</v>
      </c>
      <c r="D85" s="14" t="s">
        <v>196</v>
      </c>
      <c r="E85" s="19">
        <f t="shared" si="3"/>
        <v>0.16216216216216217</v>
      </c>
      <c r="F85" s="10"/>
      <c r="G85" s="10"/>
      <c r="H85" s="10"/>
      <c r="I85" s="10"/>
      <c r="J85" s="10"/>
      <c r="K85" s="10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  <c r="AE85" s="21"/>
      <c r="AF85" s="21"/>
      <c r="AG85" s="21"/>
      <c r="AH85" s="21"/>
      <c r="AI85" s="21">
        <v>0.16216216216216217</v>
      </c>
      <c r="AJ85" s="21"/>
      <c r="AK85" s="21"/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21"/>
      <c r="AZ85" s="21"/>
      <c r="BA85" s="21"/>
      <c r="BB85" s="21"/>
      <c r="BC85" s="21"/>
      <c r="BD85" s="21"/>
      <c r="BE85" s="21"/>
      <c r="BF85" s="21"/>
      <c r="BG85" s="21"/>
      <c r="BH85" s="21"/>
    </row>
    <row r="86" spans="2:60" ht="12.75">
      <c r="B86" s="15" t="s">
        <v>89</v>
      </c>
      <c r="C86" s="10">
        <f t="shared" si="4"/>
        <v>1</v>
      </c>
      <c r="D86" s="14" t="s">
        <v>197</v>
      </c>
      <c r="E86" s="19">
        <f t="shared" si="3"/>
        <v>0.16842105263157894</v>
      </c>
      <c r="F86" s="10"/>
      <c r="G86" s="10"/>
      <c r="H86" s="10"/>
      <c r="I86" s="10"/>
      <c r="J86" s="10"/>
      <c r="K86" s="10"/>
      <c r="L86" s="21"/>
      <c r="M86" s="21">
        <v>0.16842105263157894</v>
      </c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  <c r="AE86" s="21"/>
      <c r="AF86" s="21"/>
      <c r="AG86" s="21"/>
      <c r="AH86" s="21"/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21"/>
      <c r="AZ86" s="21"/>
      <c r="BA86" s="21"/>
      <c r="BB86" s="21"/>
      <c r="BC86" s="21"/>
      <c r="BD86" s="21"/>
      <c r="BE86" s="21"/>
      <c r="BF86" s="21"/>
      <c r="BG86" s="21"/>
      <c r="BH86" s="21"/>
    </row>
    <row r="87" spans="2:60" ht="12.75">
      <c r="B87" s="9" t="s">
        <v>94</v>
      </c>
      <c r="C87" s="10">
        <f t="shared" si="4"/>
        <v>1</v>
      </c>
      <c r="D87" s="14" t="s">
        <v>198</v>
      </c>
      <c r="E87" s="19">
        <f aca="true" t="shared" si="5" ref="E87:E117">SUM(F87:BH87)</f>
        <v>0.23157894736842105</v>
      </c>
      <c r="F87" s="10"/>
      <c r="G87" s="10"/>
      <c r="H87" s="10"/>
      <c r="I87" s="10"/>
      <c r="J87" s="10"/>
      <c r="K87" s="10"/>
      <c r="L87" s="21"/>
      <c r="M87" s="21">
        <v>0.23157894736842105</v>
      </c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  <c r="AE87" s="21"/>
      <c r="AF87" s="21"/>
      <c r="AG87" s="21"/>
      <c r="AH87" s="21"/>
      <c r="AI87" s="21"/>
      <c r="AJ87" s="21"/>
      <c r="AK87" s="21"/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21"/>
      <c r="AZ87" s="21"/>
      <c r="BA87" s="21"/>
      <c r="BB87" s="21"/>
      <c r="BC87" s="21"/>
      <c r="BD87" s="21"/>
      <c r="BE87" s="21"/>
      <c r="BF87" s="21"/>
      <c r="BG87" s="21"/>
      <c r="BH87" s="21"/>
    </row>
    <row r="88" spans="1:60" ht="12.75">
      <c r="A88" s="4"/>
      <c r="B88" s="9" t="s">
        <v>42</v>
      </c>
      <c r="C88" s="10">
        <f t="shared" si="4"/>
        <v>1</v>
      </c>
      <c r="D88" s="14" t="s">
        <v>199</v>
      </c>
      <c r="E88" s="19">
        <f t="shared" si="5"/>
        <v>0.25</v>
      </c>
      <c r="F88" s="21"/>
      <c r="G88" s="10"/>
      <c r="H88" s="21"/>
      <c r="I88" s="19"/>
      <c r="J88" s="19"/>
      <c r="K88" s="19">
        <v>0.25</v>
      </c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  <c r="AE88" s="21"/>
      <c r="AF88" s="21"/>
      <c r="AG88" s="21"/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21"/>
      <c r="AZ88" s="21"/>
      <c r="BA88" s="21"/>
      <c r="BB88" s="21"/>
      <c r="BC88" s="21"/>
      <c r="BD88" s="21"/>
      <c r="BE88" s="21"/>
      <c r="BF88" s="21"/>
      <c r="BG88" s="21"/>
      <c r="BH88" s="21"/>
    </row>
    <row r="89" spans="2:60" ht="12.75">
      <c r="B89" s="9" t="s">
        <v>99</v>
      </c>
      <c r="C89" s="10">
        <f t="shared" si="4"/>
        <v>1</v>
      </c>
      <c r="D89" s="14" t="s">
        <v>200</v>
      </c>
      <c r="E89" s="19">
        <f t="shared" si="5"/>
        <v>0.3368421052631579</v>
      </c>
      <c r="F89" s="10"/>
      <c r="G89" s="10"/>
      <c r="H89" s="10"/>
      <c r="I89" s="10"/>
      <c r="J89" s="10"/>
      <c r="K89" s="10"/>
      <c r="L89" s="21"/>
      <c r="M89" s="21">
        <v>0.3368421052631579</v>
      </c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  <c r="AE89" s="21"/>
      <c r="AF89" s="21"/>
      <c r="AG89" s="21"/>
      <c r="AH89" s="21"/>
      <c r="AI89" s="21"/>
      <c r="AJ89" s="21"/>
      <c r="AK89" s="21"/>
      <c r="AL89" s="21"/>
      <c r="AM89" s="21"/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21"/>
      <c r="AZ89" s="21"/>
      <c r="BA89" s="21"/>
      <c r="BB89" s="21"/>
      <c r="BC89" s="21"/>
      <c r="BD89" s="21"/>
      <c r="BE89" s="21"/>
      <c r="BF89" s="21"/>
      <c r="BG89" s="21"/>
      <c r="BH89" s="21"/>
    </row>
    <row r="90" spans="2:60" ht="12.75">
      <c r="B90" s="9" t="s">
        <v>256</v>
      </c>
      <c r="C90" s="10">
        <f t="shared" si="4"/>
        <v>1</v>
      </c>
      <c r="D90" s="14" t="s">
        <v>201</v>
      </c>
      <c r="E90" s="19">
        <f t="shared" si="5"/>
        <v>0.35135135135135137</v>
      </c>
      <c r="F90" s="10"/>
      <c r="G90" s="10"/>
      <c r="H90" s="10"/>
      <c r="I90" s="10"/>
      <c r="J90" s="10"/>
      <c r="K90" s="10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  <c r="AE90" s="21"/>
      <c r="AF90" s="21"/>
      <c r="AG90" s="21"/>
      <c r="AH90" s="21"/>
      <c r="AI90" s="21">
        <v>0.35135135135135137</v>
      </c>
      <c r="AJ90" s="21"/>
      <c r="AK90" s="21"/>
      <c r="AL90" s="21"/>
      <c r="AM90" s="21"/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21"/>
      <c r="AZ90" s="21"/>
      <c r="BA90" s="21"/>
      <c r="BB90" s="21"/>
      <c r="BC90" s="21"/>
      <c r="BD90" s="21"/>
      <c r="BE90" s="21"/>
      <c r="BF90" s="21"/>
      <c r="BG90" s="21"/>
      <c r="BH90" s="21"/>
    </row>
    <row r="91" spans="2:60" ht="12.75">
      <c r="B91" s="9" t="s">
        <v>102</v>
      </c>
      <c r="C91" s="10">
        <f t="shared" si="4"/>
        <v>1</v>
      </c>
      <c r="D91" s="14" t="s">
        <v>202</v>
      </c>
      <c r="E91" s="19">
        <f t="shared" si="5"/>
        <v>0.37894736842105264</v>
      </c>
      <c r="F91" s="10"/>
      <c r="G91" s="10"/>
      <c r="H91" s="10"/>
      <c r="I91" s="10"/>
      <c r="J91" s="10"/>
      <c r="K91" s="10"/>
      <c r="L91" s="21"/>
      <c r="M91" s="21">
        <v>0.37894736842105264</v>
      </c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  <c r="AE91" s="21"/>
      <c r="AF91" s="21"/>
      <c r="AG91" s="21"/>
      <c r="AH91" s="21"/>
      <c r="AI91" s="21"/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21"/>
      <c r="AZ91" s="21"/>
      <c r="BA91" s="21"/>
      <c r="BB91" s="21"/>
      <c r="BC91" s="21"/>
      <c r="BD91" s="21"/>
      <c r="BE91" s="21"/>
      <c r="BF91" s="21"/>
      <c r="BG91" s="21"/>
      <c r="BH91" s="21"/>
    </row>
    <row r="92" spans="2:60" ht="12.75">
      <c r="B92" s="9" t="s">
        <v>257</v>
      </c>
      <c r="C92" s="10">
        <f t="shared" si="4"/>
        <v>1</v>
      </c>
      <c r="D92" s="14" t="s">
        <v>203</v>
      </c>
      <c r="E92" s="19">
        <f t="shared" si="5"/>
        <v>0.43243243243243246</v>
      </c>
      <c r="F92" s="10"/>
      <c r="G92" s="10"/>
      <c r="H92" s="10"/>
      <c r="I92" s="10"/>
      <c r="J92" s="10"/>
      <c r="K92" s="10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  <c r="AE92" s="21"/>
      <c r="AF92" s="21"/>
      <c r="AG92" s="21"/>
      <c r="AH92" s="21"/>
      <c r="AI92" s="21">
        <v>0.43243243243243246</v>
      </c>
      <c r="AJ92" s="21"/>
      <c r="AK92" s="21"/>
      <c r="AL92" s="21"/>
      <c r="AM92" s="21"/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21"/>
      <c r="AZ92" s="21"/>
      <c r="BA92" s="21"/>
      <c r="BB92" s="21"/>
      <c r="BC92" s="21"/>
      <c r="BD92" s="21"/>
      <c r="BE92" s="21"/>
      <c r="BF92" s="21"/>
      <c r="BG92" s="21"/>
      <c r="BH92" s="21"/>
    </row>
    <row r="93" spans="2:60" ht="12.75">
      <c r="B93" s="9" t="s">
        <v>108</v>
      </c>
      <c r="C93" s="10">
        <f t="shared" si="4"/>
        <v>1</v>
      </c>
      <c r="D93" s="14" t="s">
        <v>204</v>
      </c>
      <c r="E93" s="19">
        <f t="shared" si="5"/>
        <v>0.47368421052631576</v>
      </c>
      <c r="F93" s="10"/>
      <c r="G93" s="10"/>
      <c r="H93" s="10"/>
      <c r="I93" s="10"/>
      <c r="J93" s="10"/>
      <c r="K93" s="10"/>
      <c r="L93" s="21"/>
      <c r="M93" s="21">
        <v>0.47368421052631576</v>
      </c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  <c r="AE93" s="21"/>
      <c r="AF93" s="21"/>
      <c r="AG93" s="21"/>
      <c r="AH93" s="21"/>
      <c r="AI93" s="21"/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21"/>
      <c r="AZ93" s="21"/>
      <c r="BA93" s="21"/>
      <c r="BB93" s="21"/>
      <c r="BC93" s="21"/>
      <c r="BD93" s="21"/>
      <c r="BE93" s="21"/>
      <c r="BF93" s="21"/>
      <c r="BG93" s="21"/>
      <c r="BH93" s="21"/>
    </row>
    <row r="94" spans="2:60" ht="12.75">
      <c r="B94" s="9" t="s">
        <v>225</v>
      </c>
      <c r="C94" s="10">
        <f t="shared" si="4"/>
        <v>1</v>
      </c>
      <c r="D94" s="14" t="s">
        <v>205</v>
      </c>
      <c r="E94" s="19">
        <f t="shared" si="5"/>
        <v>0.5</v>
      </c>
      <c r="F94" s="10"/>
      <c r="G94" s="10"/>
      <c r="H94" s="10"/>
      <c r="I94" s="10"/>
      <c r="J94" s="10"/>
      <c r="K94" s="10"/>
      <c r="L94" s="21"/>
      <c r="M94" s="21"/>
      <c r="N94" s="21"/>
      <c r="O94" s="21"/>
      <c r="P94" s="21"/>
      <c r="Q94" s="21"/>
      <c r="R94" s="21">
        <v>0.5</v>
      </c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  <c r="AE94" s="21"/>
      <c r="AF94" s="21"/>
      <c r="AG94" s="21"/>
      <c r="AH94" s="21"/>
      <c r="AI94" s="21"/>
      <c r="AJ94" s="21"/>
      <c r="AK94" s="21"/>
      <c r="AL94" s="21"/>
      <c r="AM94" s="21"/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21"/>
      <c r="AZ94" s="21"/>
      <c r="BA94" s="21"/>
      <c r="BB94" s="21"/>
      <c r="BC94" s="21"/>
      <c r="BD94" s="21"/>
      <c r="BE94" s="21"/>
      <c r="BF94" s="21"/>
      <c r="BG94" s="21"/>
      <c r="BH94" s="21"/>
    </row>
    <row r="95" spans="2:60" ht="12.75">
      <c r="B95" s="9" t="s">
        <v>111</v>
      </c>
      <c r="C95" s="10">
        <f t="shared" si="4"/>
        <v>1</v>
      </c>
      <c r="D95" s="14" t="s">
        <v>206</v>
      </c>
      <c r="E95" s="19">
        <f t="shared" si="5"/>
        <v>0.5157894736842106</v>
      </c>
      <c r="F95" s="10"/>
      <c r="G95" s="10"/>
      <c r="H95" s="10"/>
      <c r="I95" s="10"/>
      <c r="J95" s="10"/>
      <c r="K95" s="10"/>
      <c r="L95" s="21"/>
      <c r="M95" s="21">
        <v>0.5157894736842106</v>
      </c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  <c r="AE95" s="21"/>
      <c r="AF95" s="21"/>
      <c r="AG95" s="21"/>
      <c r="AH95" s="21"/>
      <c r="AI95" s="21"/>
      <c r="AJ95" s="21"/>
      <c r="AK95" s="21"/>
      <c r="AL95" s="21"/>
      <c r="AM95" s="21"/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21"/>
      <c r="AZ95" s="21"/>
      <c r="BA95" s="21"/>
      <c r="BB95" s="21"/>
      <c r="BC95" s="21"/>
      <c r="BD95" s="21"/>
      <c r="BE95" s="21"/>
      <c r="BF95" s="21"/>
      <c r="BG95" s="21"/>
      <c r="BH95" s="21"/>
    </row>
    <row r="96" spans="2:60" ht="12.75">
      <c r="B96" s="9" t="s">
        <v>113</v>
      </c>
      <c r="C96" s="10">
        <f t="shared" si="4"/>
        <v>1</v>
      </c>
      <c r="D96" s="14" t="s">
        <v>207</v>
      </c>
      <c r="E96" s="19">
        <f t="shared" si="5"/>
        <v>0.5368421052631579</v>
      </c>
      <c r="F96" s="10"/>
      <c r="G96" s="10"/>
      <c r="H96" s="10"/>
      <c r="I96" s="10"/>
      <c r="J96" s="10"/>
      <c r="K96" s="10"/>
      <c r="L96" s="21"/>
      <c r="M96" s="21">
        <v>0.5368421052631579</v>
      </c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  <c r="AE96" s="21"/>
      <c r="AF96" s="21"/>
      <c r="AG96" s="21"/>
      <c r="AH96" s="21"/>
      <c r="AI96" s="21"/>
      <c r="AJ96" s="21"/>
      <c r="AK96" s="21"/>
      <c r="AL96" s="21"/>
      <c r="AM96" s="21"/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21"/>
      <c r="AZ96" s="21"/>
      <c r="BA96" s="21"/>
      <c r="BB96" s="21"/>
      <c r="BC96" s="21"/>
      <c r="BD96" s="21"/>
      <c r="BE96" s="21"/>
      <c r="BF96" s="21"/>
      <c r="BG96" s="21"/>
      <c r="BH96" s="21"/>
    </row>
    <row r="97" spans="2:60" ht="12.75">
      <c r="B97" s="9" t="s">
        <v>114</v>
      </c>
      <c r="C97" s="10">
        <f t="shared" si="4"/>
        <v>1</v>
      </c>
      <c r="D97" s="14" t="s">
        <v>208</v>
      </c>
      <c r="E97" s="19">
        <f t="shared" si="5"/>
        <v>0.5789473684210527</v>
      </c>
      <c r="F97" s="10"/>
      <c r="G97" s="10"/>
      <c r="H97" s="10"/>
      <c r="I97" s="10"/>
      <c r="J97" s="10"/>
      <c r="K97" s="10"/>
      <c r="L97" s="21"/>
      <c r="M97" s="21">
        <v>0.5789473684210527</v>
      </c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  <c r="AE97" s="21"/>
      <c r="AF97" s="21"/>
      <c r="AG97" s="21"/>
      <c r="AH97" s="21"/>
      <c r="AI97" s="21"/>
      <c r="AJ97" s="21"/>
      <c r="AK97" s="21"/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21"/>
      <c r="AZ97" s="21"/>
      <c r="BA97" s="21"/>
      <c r="BB97" s="21"/>
      <c r="BC97" s="21"/>
      <c r="BD97" s="21"/>
      <c r="BE97" s="21"/>
      <c r="BF97" s="21"/>
      <c r="BG97" s="21"/>
      <c r="BH97" s="21"/>
    </row>
    <row r="98" spans="1:60" ht="12.75">
      <c r="A98" s="4"/>
      <c r="B98" s="9" t="s">
        <v>117</v>
      </c>
      <c r="C98" s="10">
        <f t="shared" si="4"/>
        <v>1</v>
      </c>
      <c r="D98" s="14" t="s">
        <v>209</v>
      </c>
      <c r="E98" s="19">
        <f t="shared" si="5"/>
        <v>0.631578947368421</v>
      </c>
      <c r="F98" s="10"/>
      <c r="G98" s="10"/>
      <c r="H98" s="10"/>
      <c r="I98" s="10"/>
      <c r="J98" s="10"/>
      <c r="K98" s="10"/>
      <c r="L98" s="21"/>
      <c r="M98" s="21">
        <v>0.631578947368421</v>
      </c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  <c r="AE98" s="21"/>
      <c r="AF98" s="21"/>
      <c r="AG98" s="21"/>
      <c r="AH98" s="21"/>
      <c r="AI98" s="21"/>
      <c r="AJ98" s="21"/>
      <c r="AK98" s="21"/>
      <c r="AL98" s="21"/>
      <c r="AM98" s="21"/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21"/>
      <c r="AZ98" s="21"/>
      <c r="BA98" s="21"/>
      <c r="BB98" s="21"/>
      <c r="BC98" s="21"/>
      <c r="BD98" s="21"/>
      <c r="BE98" s="21"/>
      <c r="BF98" s="21"/>
      <c r="BG98" s="21"/>
      <c r="BH98" s="21"/>
    </row>
    <row r="99" spans="1:60" ht="12.75">
      <c r="A99" s="4"/>
      <c r="B99" s="9" t="s">
        <v>120</v>
      </c>
      <c r="C99" s="10">
        <f t="shared" si="4"/>
        <v>1</v>
      </c>
      <c r="D99" s="14" t="s">
        <v>210</v>
      </c>
      <c r="E99" s="19">
        <f t="shared" si="5"/>
        <v>0.6631578947368421</v>
      </c>
      <c r="F99" s="10"/>
      <c r="G99" s="10"/>
      <c r="H99" s="10"/>
      <c r="I99" s="10"/>
      <c r="J99" s="10"/>
      <c r="K99" s="10"/>
      <c r="L99" s="21"/>
      <c r="M99" s="21">
        <v>0.6631578947368421</v>
      </c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  <c r="AE99" s="21"/>
      <c r="AF99" s="21"/>
      <c r="AG99" s="21"/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21"/>
      <c r="AZ99" s="21"/>
      <c r="BA99" s="21"/>
      <c r="BB99" s="21"/>
      <c r="BC99" s="21"/>
      <c r="BD99" s="21"/>
      <c r="BE99" s="21"/>
      <c r="BF99" s="21"/>
      <c r="BG99" s="21"/>
      <c r="BH99" s="21"/>
    </row>
    <row r="100" spans="1:60" ht="12.75">
      <c r="A100" s="4"/>
      <c r="B100" s="15" t="s">
        <v>121</v>
      </c>
      <c r="C100" s="10">
        <f aca="true" t="shared" si="6" ref="C100:C122">COUNTA(F100:BH100)</f>
        <v>1</v>
      </c>
      <c r="D100" s="14" t="s">
        <v>211</v>
      </c>
      <c r="E100" s="19">
        <f t="shared" si="5"/>
        <v>0.6842105263157895</v>
      </c>
      <c r="F100" s="10"/>
      <c r="G100" s="10"/>
      <c r="H100" s="10"/>
      <c r="I100" s="10"/>
      <c r="J100" s="10"/>
      <c r="K100" s="10"/>
      <c r="L100" s="21"/>
      <c r="M100" s="21">
        <v>0.6842105263157895</v>
      </c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  <c r="AE100" s="21"/>
      <c r="AF100" s="21"/>
      <c r="AG100" s="21"/>
      <c r="AH100" s="21"/>
      <c r="AI100" s="21"/>
      <c r="AJ100" s="21"/>
      <c r="AK100" s="21"/>
      <c r="AL100" s="21"/>
      <c r="AM100" s="21"/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21"/>
      <c r="AZ100" s="21"/>
      <c r="BA100" s="21"/>
      <c r="BB100" s="21"/>
      <c r="BC100" s="21"/>
      <c r="BD100" s="21"/>
      <c r="BE100" s="21"/>
      <c r="BF100" s="21"/>
      <c r="BG100" s="21"/>
      <c r="BH100" s="21"/>
    </row>
    <row r="101" spans="1:60" ht="12.75">
      <c r="A101" s="4"/>
      <c r="B101" s="9" t="s">
        <v>122</v>
      </c>
      <c r="C101" s="10">
        <f t="shared" si="6"/>
        <v>1</v>
      </c>
      <c r="D101" s="14" t="s">
        <v>212</v>
      </c>
      <c r="E101" s="19">
        <f t="shared" si="5"/>
        <v>0.6947368421052632</v>
      </c>
      <c r="F101" s="10"/>
      <c r="G101" s="10"/>
      <c r="H101" s="10"/>
      <c r="I101" s="10"/>
      <c r="J101" s="10"/>
      <c r="K101" s="10"/>
      <c r="L101" s="21"/>
      <c r="M101" s="21">
        <v>0.6947368421052632</v>
      </c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  <c r="AE101" s="21"/>
      <c r="AF101" s="21"/>
      <c r="AG101" s="21"/>
      <c r="AH101" s="21"/>
      <c r="AI101" s="21"/>
      <c r="AJ101" s="21"/>
      <c r="AK101" s="21"/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21"/>
      <c r="AZ101" s="21"/>
      <c r="BA101" s="21"/>
      <c r="BB101" s="21"/>
      <c r="BC101" s="21"/>
      <c r="BD101" s="21"/>
      <c r="BE101" s="21"/>
      <c r="BF101" s="21"/>
      <c r="BG101" s="21"/>
      <c r="BH101" s="21"/>
    </row>
    <row r="102" spans="1:60" ht="12.75">
      <c r="A102" s="4"/>
      <c r="B102" s="9" t="s">
        <v>123</v>
      </c>
      <c r="C102" s="10">
        <f t="shared" si="6"/>
        <v>1</v>
      </c>
      <c r="D102" s="14" t="s">
        <v>213</v>
      </c>
      <c r="E102" s="19">
        <f t="shared" si="5"/>
        <v>0.7052631578947368</v>
      </c>
      <c r="F102" s="10"/>
      <c r="G102" s="10"/>
      <c r="H102" s="10"/>
      <c r="I102" s="10"/>
      <c r="J102" s="10"/>
      <c r="K102" s="10"/>
      <c r="L102" s="21"/>
      <c r="M102" s="21">
        <v>0.7052631578947368</v>
      </c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  <c r="AE102" s="21"/>
      <c r="AF102" s="21"/>
      <c r="AG102" s="21"/>
      <c r="AH102" s="21"/>
      <c r="AI102" s="21"/>
      <c r="AJ102" s="21"/>
      <c r="AK102" s="21"/>
      <c r="AL102" s="21"/>
      <c r="AM102" s="21"/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21"/>
      <c r="AZ102" s="21"/>
      <c r="BA102" s="21"/>
      <c r="BB102" s="21"/>
      <c r="BC102" s="21"/>
      <c r="BD102" s="21"/>
      <c r="BE102" s="21"/>
      <c r="BF102" s="21"/>
      <c r="BG102" s="21"/>
      <c r="BH102" s="21"/>
    </row>
    <row r="103" spans="1:60" ht="12.75">
      <c r="A103" s="4"/>
      <c r="B103" s="9" t="s">
        <v>124</v>
      </c>
      <c r="C103" s="10">
        <f t="shared" si="6"/>
        <v>1</v>
      </c>
      <c r="D103" s="14" t="s">
        <v>214</v>
      </c>
      <c r="E103" s="19">
        <f t="shared" si="5"/>
        <v>0.7157894736842105</v>
      </c>
      <c r="F103" s="10"/>
      <c r="G103" s="10"/>
      <c r="H103" s="10"/>
      <c r="I103" s="10"/>
      <c r="J103" s="10"/>
      <c r="K103" s="10"/>
      <c r="L103" s="21"/>
      <c r="M103" s="21">
        <v>0.7157894736842105</v>
      </c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  <c r="AE103" s="21"/>
      <c r="AF103" s="21"/>
      <c r="AG103" s="21"/>
      <c r="AH103" s="21"/>
      <c r="AI103" s="21"/>
      <c r="AJ103" s="21"/>
      <c r="AK103" s="21"/>
      <c r="AL103" s="21"/>
      <c r="AM103" s="21"/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21"/>
      <c r="AZ103" s="21"/>
      <c r="BA103" s="21"/>
      <c r="BB103" s="21"/>
      <c r="BC103" s="21"/>
      <c r="BD103" s="21"/>
      <c r="BE103" s="21"/>
      <c r="BF103" s="21"/>
      <c r="BG103" s="21"/>
      <c r="BH103" s="21"/>
    </row>
    <row r="104" spans="2:60" ht="12.75">
      <c r="B104" s="9" t="s">
        <v>259</v>
      </c>
      <c r="C104" s="10">
        <f t="shared" si="6"/>
        <v>1</v>
      </c>
      <c r="D104" s="14" t="s">
        <v>215</v>
      </c>
      <c r="E104" s="19">
        <f t="shared" si="5"/>
        <v>0.7432432432432432</v>
      </c>
      <c r="F104" s="10"/>
      <c r="G104" s="10"/>
      <c r="H104" s="10"/>
      <c r="I104" s="10"/>
      <c r="J104" s="10"/>
      <c r="K104" s="10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  <c r="AE104" s="21"/>
      <c r="AF104" s="21"/>
      <c r="AG104" s="21"/>
      <c r="AH104" s="21"/>
      <c r="AI104" s="21">
        <v>0.7432432432432432</v>
      </c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21"/>
      <c r="AZ104" s="21"/>
      <c r="BA104" s="21"/>
      <c r="BB104" s="21"/>
      <c r="BC104" s="21"/>
      <c r="BD104" s="21"/>
      <c r="BE104" s="21"/>
      <c r="BF104" s="21"/>
      <c r="BG104" s="21"/>
      <c r="BH104" s="21"/>
    </row>
    <row r="105" spans="2:60" ht="12.75">
      <c r="B105" s="9" t="s">
        <v>127</v>
      </c>
      <c r="C105" s="10">
        <f t="shared" si="6"/>
        <v>1</v>
      </c>
      <c r="D105" s="14" t="s">
        <v>220</v>
      </c>
      <c r="E105" s="19">
        <f t="shared" si="5"/>
        <v>0.7473684210526316</v>
      </c>
      <c r="F105" s="10"/>
      <c r="G105" s="10"/>
      <c r="H105" s="10"/>
      <c r="I105" s="10"/>
      <c r="J105" s="10"/>
      <c r="K105" s="10"/>
      <c r="L105" s="21"/>
      <c r="M105" s="21">
        <v>0.7473684210526316</v>
      </c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  <c r="AE105" s="21"/>
      <c r="AF105" s="21"/>
      <c r="AG105" s="21"/>
      <c r="AH105" s="21"/>
      <c r="AI105" s="21"/>
      <c r="AJ105" s="21"/>
      <c r="AK105" s="21"/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21"/>
      <c r="AZ105" s="21"/>
      <c r="BA105" s="21"/>
      <c r="BB105" s="21"/>
      <c r="BC105" s="21"/>
      <c r="BD105" s="21"/>
      <c r="BE105" s="21"/>
      <c r="BF105" s="21"/>
      <c r="BG105" s="21"/>
      <c r="BH105" s="21"/>
    </row>
    <row r="106" spans="2:60" ht="12.75">
      <c r="B106" s="9" t="s">
        <v>260</v>
      </c>
      <c r="C106" s="10">
        <f t="shared" si="6"/>
        <v>1</v>
      </c>
      <c r="D106" s="14" t="s">
        <v>221</v>
      </c>
      <c r="E106" s="19">
        <f t="shared" si="5"/>
        <v>0.8108108108108109</v>
      </c>
      <c r="F106" s="10"/>
      <c r="G106" s="10"/>
      <c r="H106" s="10"/>
      <c r="I106" s="10"/>
      <c r="J106" s="10"/>
      <c r="K106" s="10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  <c r="AE106" s="21"/>
      <c r="AF106" s="21"/>
      <c r="AG106" s="21"/>
      <c r="AH106" s="21"/>
      <c r="AI106" s="21">
        <v>0.8108108108108109</v>
      </c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21"/>
      <c r="AZ106" s="21"/>
      <c r="BA106" s="21"/>
      <c r="BB106" s="21"/>
      <c r="BC106" s="21"/>
      <c r="BD106" s="21"/>
      <c r="BE106" s="21"/>
      <c r="BF106" s="21"/>
      <c r="BG106" s="21"/>
      <c r="BH106" s="21"/>
    </row>
    <row r="107" spans="2:60" ht="12.75">
      <c r="B107" s="9" t="s">
        <v>134</v>
      </c>
      <c r="C107" s="10">
        <f t="shared" si="6"/>
        <v>1</v>
      </c>
      <c r="D107" s="14" t="s">
        <v>226</v>
      </c>
      <c r="E107" s="19">
        <f t="shared" si="5"/>
        <v>0.8210526315789474</v>
      </c>
      <c r="F107" s="10"/>
      <c r="G107" s="10"/>
      <c r="H107" s="10"/>
      <c r="I107" s="10"/>
      <c r="J107" s="10"/>
      <c r="K107" s="10"/>
      <c r="L107" s="21"/>
      <c r="M107" s="21">
        <v>0.8210526315789474</v>
      </c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  <c r="AE107" s="21"/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21"/>
      <c r="AZ107" s="21"/>
      <c r="BA107" s="21"/>
      <c r="BB107" s="21"/>
      <c r="BC107" s="21"/>
      <c r="BD107" s="21"/>
      <c r="BE107" s="21"/>
      <c r="BF107" s="21"/>
      <c r="BG107" s="21"/>
      <c r="BH107" s="21"/>
    </row>
    <row r="108" spans="2:60" ht="12.75">
      <c r="B108" s="9" t="s">
        <v>232</v>
      </c>
      <c r="C108" s="10">
        <f t="shared" si="6"/>
        <v>1</v>
      </c>
      <c r="D108" s="14" t="s">
        <v>233</v>
      </c>
      <c r="E108" s="19">
        <f t="shared" si="5"/>
        <v>0.8333333333333334</v>
      </c>
      <c r="F108" s="10"/>
      <c r="G108" s="10"/>
      <c r="H108" s="10"/>
      <c r="I108" s="10"/>
      <c r="J108" s="10"/>
      <c r="K108" s="10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>
        <v>0.8333333333333334</v>
      </c>
      <c r="X108" s="21"/>
      <c r="Y108" s="21"/>
      <c r="Z108" s="21"/>
      <c r="AA108" s="21"/>
      <c r="AB108" s="21"/>
      <c r="AC108" s="21"/>
      <c r="AD108" s="21"/>
      <c r="AE108" s="21"/>
      <c r="AF108" s="21"/>
      <c r="AG108" s="21"/>
      <c r="AH108" s="21"/>
      <c r="AI108" s="21"/>
      <c r="AJ108" s="21"/>
      <c r="AK108" s="21"/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21"/>
      <c r="AZ108" s="21"/>
      <c r="BA108" s="21"/>
      <c r="BB108" s="21"/>
      <c r="BC108" s="21"/>
      <c r="BD108" s="21"/>
      <c r="BE108" s="21"/>
      <c r="BF108" s="21"/>
      <c r="BG108" s="21"/>
      <c r="BH108" s="21"/>
    </row>
    <row r="109" spans="2:60" ht="12.75">
      <c r="B109" s="9" t="s">
        <v>137</v>
      </c>
      <c r="C109" s="10">
        <f t="shared" si="6"/>
        <v>1</v>
      </c>
      <c r="D109" s="14" t="s">
        <v>240</v>
      </c>
      <c r="E109" s="19">
        <f t="shared" si="5"/>
        <v>0.8526315789473684</v>
      </c>
      <c r="F109" s="10"/>
      <c r="G109" s="10"/>
      <c r="H109" s="10"/>
      <c r="I109" s="10"/>
      <c r="J109" s="10"/>
      <c r="K109" s="10"/>
      <c r="L109" s="21"/>
      <c r="M109" s="21">
        <v>0.8526315789473684</v>
      </c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  <c r="AE109" s="21"/>
      <c r="AF109" s="21"/>
      <c r="AG109" s="21"/>
      <c r="AH109" s="21"/>
      <c r="AI109" s="21"/>
      <c r="AJ109" s="21"/>
      <c r="AK109" s="21"/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21"/>
      <c r="AZ109" s="21"/>
      <c r="BA109" s="21"/>
      <c r="BB109" s="21"/>
      <c r="BC109" s="21"/>
      <c r="BD109" s="21"/>
      <c r="BE109" s="21"/>
      <c r="BF109" s="21"/>
      <c r="BG109" s="21"/>
      <c r="BH109" s="21"/>
    </row>
    <row r="110" spans="2:60" ht="12.75">
      <c r="B110" s="9" t="s">
        <v>138</v>
      </c>
      <c r="C110" s="10">
        <f t="shared" si="6"/>
        <v>1</v>
      </c>
      <c r="D110" s="14" t="s">
        <v>245</v>
      </c>
      <c r="E110" s="19">
        <f t="shared" si="5"/>
        <v>0.8631578947368421</v>
      </c>
      <c r="F110" s="10"/>
      <c r="G110" s="10"/>
      <c r="H110" s="10"/>
      <c r="I110" s="10"/>
      <c r="J110" s="10"/>
      <c r="K110" s="10"/>
      <c r="L110" s="21"/>
      <c r="M110" s="21">
        <v>0.8631578947368421</v>
      </c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  <c r="AE110" s="21"/>
      <c r="AF110" s="21"/>
      <c r="AG110" s="21"/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21"/>
      <c r="AZ110" s="21"/>
      <c r="BA110" s="21"/>
      <c r="BB110" s="21"/>
      <c r="BC110" s="21"/>
      <c r="BD110" s="21"/>
      <c r="BE110" s="21"/>
      <c r="BF110" s="21"/>
      <c r="BG110" s="21"/>
      <c r="BH110" s="21"/>
    </row>
    <row r="111" spans="2:60" ht="12.75">
      <c r="B111" s="9" t="s">
        <v>140</v>
      </c>
      <c r="C111" s="10">
        <f t="shared" si="6"/>
        <v>1</v>
      </c>
      <c r="D111" s="14" t="s">
        <v>246</v>
      </c>
      <c r="E111" s="19">
        <f t="shared" si="5"/>
        <v>0.8947368421052632</v>
      </c>
      <c r="F111" s="10"/>
      <c r="G111" s="10"/>
      <c r="H111" s="10"/>
      <c r="I111" s="10"/>
      <c r="J111" s="10"/>
      <c r="K111" s="10"/>
      <c r="L111" s="21"/>
      <c r="M111" s="21">
        <v>0.8947368421052632</v>
      </c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  <c r="AE111" s="21"/>
      <c r="AF111" s="21"/>
      <c r="AG111" s="21"/>
      <c r="AH111" s="21"/>
      <c r="AI111" s="21"/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21"/>
      <c r="AZ111" s="21"/>
      <c r="BA111" s="21"/>
      <c r="BB111" s="21"/>
      <c r="BC111" s="21"/>
      <c r="BD111" s="21"/>
      <c r="BE111" s="21"/>
      <c r="BF111" s="21"/>
      <c r="BG111" s="21"/>
      <c r="BH111" s="21"/>
    </row>
    <row r="112" spans="1:60" ht="12.75">
      <c r="A112" s="4"/>
      <c r="B112" s="15" t="s">
        <v>53</v>
      </c>
      <c r="C112" s="10">
        <f t="shared" si="6"/>
        <v>1</v>
      </c>
      <c r="D112" s="14" t="s">
        <v>247</v>
      </c>
      <c r="E112" s="19">
        <f t="shared" si="5"/>
        <v>0.9</v>
      </c>
      <c r="F112" s="21"/>
      <c r="G112" s="10"/>
      <c r="H112" s="21"/>
      <c r="I112" s="19"/>
      <c r="J112" s="19"/>
      <c r="K112" s="19">
        <v>0.9</v>
      </c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  <c r="AE112" s="21"/>
      <c r="AF112" s="21"/>
      <c r="AG112" s="21"/>
      <c r="AH112" s="21"/>
      <c r="AI112" s="21"/>
      <c r="AJ112" s="21"/>
      <c r="AK112" s="21"/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21"/>
      <c r="AZ112" s="21"/>
      <c r="BA112" s="21"/>
      <c r="BB112" s="21"/>
      <c r="BC112" s="21"/>
      <c r="BD112" s="21"/>
      <c r="BE112" s="21"/>
      <c r="BF112" s="21"/>
      <c r="BG112" s="21"/>
      <c r="BH112" s="21"/>
    </row>
    <row r="113" spans="2:60" ht="12.75">
      <c r="B113" s="9" t="s">
        <v>141</v>
      </c>
      <c r="C113" s="10">
        <f t="shared" si="6"/>
        <v>1</v>
      </c>
      <c r="D113" s="14" t="s">
        <v>264</v>
      </c>
      <c r="E113" s="19">
        <f t="shared" si="5"/>
        <v>0.9157894736842105</v>
      </c>
      <c r="F113" s="10"/>
      <c r="G113" s="10"/>
      <c r="H113" s="10"/>
      <c r="I113" s="10"/>
      <c r="J113" s="10"/>
      <c r="K113" s="10"/>
      <c r="L113" s="21"/>
      <c r="M113" s="21">
        <v>0.9157894736842105</v>
      </c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  <c r="AE113" s="21"/>
      <c r="AF113" s="21"/>
      <c r="AG113" s="21"/>
      <c r="AH113" s="21"/>
      <c r="AI113" s="21"/>
      <c r="AJ113" s="21"/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21"/>
      <c r="AZ113" s="21"/>
      <c r="BA113" s="21"/>
      <c r="BB113" s="21"/>
      <c r="BC113" s="21"/>
      <c r="BD113" s="21"/>
      <c r="BE113" s="21"/>
      <c r="BF113" s="21"/>
      <c r="BG113" s="21"/>
      <c r="BH113" s="21"/>
    </row>
    <row r="114" spans="2:60" ht="12.75">
      <c r="B114" s="9" t="s">
        <v>142</v>
      </c>
      <c r="C114" s="10">
        <f t="shared" si="6"/>
        <v>1</v>
      </c>
      <c r="D114" s="14" t="s">
        <v>265</v>
      </c>
      <c r="E114" s="19">
        <f t="shared" si="5"/>
        <v>0.9263157894736842</v>
      </c>
      <c r="F114" s="10"/>
      <c r="G114" s="10"/>
      <c r="H114" s="10"/>
      <c r="I114" s="10"/>
      <c r="J114" s="10"/>
      <c r="K114" s="10"/>
      <c r="L114" s="21"/>
      <c r="M114" s="21">
        <v>0.9263157894736842</v>
      </c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  <c r="AE114" s="21"/>
      <c r="AF114" s="21"/>
      <c r="AG114" s="21"/>
      <c r="AH114" s="21"/>
      <c r="AI114" s="21"/>
      <c r="AJ114" s="21"/>
      <c r="AK114" s="21"/>
      <c r="AL114" s="21"/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21"/>
      <c r="AZ114" s="21"/>
      <c r="BA114" s="21"/>
      <c r="BB114" s="21"/>
      <c r="BC114" s="21"/>
      <c r="BD114" s="21"/>
      <c r="BE114" s="21"/>
      <c r="BF114" s="21"/>
      <c r="BG114" s="21"/>
      <c r="BH114" s="21"/>
    </row>
    <row r="115" spans="2:60" ht="12.75">
      <c r="B115" s="9" t="s">
        <v>143</v>
      </c>
      <c r="C115" s="10">
        <f t="shared" si="6"/>
        <v>1</v>
      </c>
      <c r="D115" s="14" t="s">
        <v>266</v>
      </c>
      <c r="E115" s="19">
        <f t="shared" si="5"/>
        <v>0.9368421052631579</v>
      </c>
      <c r="F115" s="10"/>
      <c r="G115" s="10"/>
      <c r="H115" s="10"/>
      <c r="I115" s="10"/>
      <c r="J115" s="10"/>
      <c r="K115" s="10"/>
      <c r="L115" s="21"/>
      <c r="M115" s="21">
        <v>0.9368421052631579</v>
      </c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  <c r="AE115" s="21"/>
      <c r="AF115" s="21"/>
      <c r="AG115" s="21"/>
      <c r="AH115" s="21"/>
      <c r="AI115" s="21"/>
      <c r="AJ115" s="21"/>
      <c r="AK115" s="21"/>
      <c r="AL115" s="21"/>
      <c r="AM115" s="21"/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21"/>
      <c r="AZ115" s="21"/>
      <c r="BA115" s="21"/>
      <c r="BB115" s="21"/>
      <c r="BC115" s="21"/>
      <c r="BD115" s="21"/>
      <c r="BE115" s="21"/>
      <c r="BF115" s="21"/>
      <c r="BG115" s="21"/>
      <c r="BH115" s="21"/>
    </row>
    <row r="116" spans="2:60" ht="12.75">
      <c r="B116" s="9" t="s">
        <v>261</v>
      </c>
      <c r="C116" s="10">
        <f t="shared" si="6"/>
        <v>1</v>
      </c>
      <c r="D116" s="14" t="s">
        <v>267</v>
      </c>
      <c r="E116" s="19">
        <f t="shared" si="5"/>
        <v>0.9459459459459459</v>
      </c>
      <c r="F116" s="10"/>
      <c r="G116" s="10"/>
      <c r="H116" s="10"/>
      <c r="I116" s="10"/>
      <c r="J116" s="10"/>
      <c r="K116" s="10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  <c r="AE116" s="21"/>
      <c r="AF116" s="21"/>
      <c r="AG116" s="21"/>
      <c r="AH116" s="21"/>
      <c r="AI116" s="21">
        <v>0.9459459459459459</v>
      </c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21"/>
      <c r="AZ116" s="21"/>
      <c r="BA116" s="21"/>
      <c r="BB116" s="21"/>
      <c r="BC116" s="21"/>
      <c r="BD116" s="21"/>
      <c r="BE116" s="21"/>
      <c r="BF116" s="21"/>
      <c r="BG116" s="21"/>
      <c r="BH116" s="21"/>
    </row>
    <row r="117" spans="2:60" ht="12.75">
      <c r="B117" s="9" t="s">
        <v>144</v>
      </c>
      <c r="C117" s="10">
        <f t="shared" si="6"/>
        <v>1</v>
      </c>
      <c r="D117" s="14" t="s">
        <v>268</v>
      </c>
      <c r="E117" s="19">
        <f t="shared" si="5"/>
        <v>0.9578947368421052</v>
      </c>
      <c r="F117" s="10"/>
      <c r="G117" s="10"/>
      <c r="H117" s="10"/>
      <c r="I117" s="10"/>
      <c r="J117" s="10"/>
      <c r="K117" s="10"/>
      <c r="L117" s="21"/>
      <c r="M117" s="21">
        <v>0.9578947368421052</v>
      </c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  <c r="AE117" s="21"/>
      <c r="AF117" s="21"/>
      <c r="AG117" s="21"/>
      <c r="AH117" s="21"/>
      <c r="AI117" s="21"/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21"/>
      <c r="AZ117" s="21"/>
      <c r="BA117" s="21"/>
      <c r="BB117" s="21"/>
      <c r="BC117" s="21"/>
      <c r="BD117" s="21"/>
      <c r="BE117" s="21"/>
      <c r="BF117" s="21"/>
      <c r="BG117" s="21"/>
      <c r="BH117" s="21"/>
    </row>
    <row r="118" spans="2:60" ht="12.75">
      <c r="B118" s="9" t="s">
        <v>262</v>
      </c>
      <c r="C118" s="10">
        <f t="shared" si="6"/>
        <v>1</v>
      </c>
      <c r="D118" s="14" t="s">
        <v>269</v>
      </c>
      <c r="E118" s="19">
        <f>SUM(F118:BH118)</f>
        <v>0.972972972972973</v>
      </c>
      <c r="F118" s="10"/>
      <c r="G118" s="10"/>
      <c r="H118" s="10"/>
      <c r="I118" s="10"/>
      <c r="J118" s="10"/>
      <c r="K118" s="10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  <c r="AE118" s="21"/>
      <c r="AF118" s="21"/>
      <c r="AG118" s="21"/>
      <c r="AH118" s="21"/>
      <c r="AI118" s="21">
        <v>0.972972972972973</v>
      </c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21"/>
      <c r="AZ118" s="21"/>
      <c r="BA118" s="21"/>
      <c r="BB118" s="21"/>
      <c r="BC118" s="21"/>
      <c r="BD118" s="21"/>
      <c r="BE118" s="21"/>
      <c r="BF118" s="21"/>
      <c r="BG118" s="21"/>
      <c r="BH118" s="21"/>
    </row>
    <row r="119" spans="2:60" ht="12.75">
      <c r="B119" s="9" t="s">
        <v>146</v>
      </c>
      <c r="C119" s="10">
        <f t="shared" si="6"/>
        <v>1</v>
      </c>
      <c r="D119" s="14" t="s">
        <v>270</v>
      </c>
      <c r="E119" s="19">
        <f>SUM(F119:BH119)</f>
        <v>0.9789473684210527</v>
      </c>
      <c r="F119" s="10"/>
      <c r="G119" s="10"/>
      <c r="H119" s="10"/>
      <c r="I119" s="10"/>
      <c r="J119" s="10"/>
      <c r="K119" s="10"/>
      <c r="L119" s="21"/>
      <c r="M119" s="21">
        <v>0.9789473684210527</v>
      </c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  <c r="AE119" s="21"/>
      <c r="AF119" s="21"/>
      <c r="AG119" s="21"/>
      <c r="AH119" s="21"/>
      <c r="AI119" s="21"/>
      <c r="AJ119" s="21"/>
      <c r="AK119" s="21"/>
      <c r="AL119" s="21"/>
      <c r="AM119" s="21"/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21"/>
      <c r="AZ119" s="21"/>
      <c r="BA119" s="21"/>
      <c r="BB119" s="21"/>
      <c r="BC119" s="21"/>
      <c r="BD119" s="21"/>
      <c r="BE119" s="21"/>
      <c r="BF119" s="21"/>
      <c r="BG119" s="21"/>
      <c r="BH119" s="21"/>
    </row>
    <row r="120" spans="2:60" ht="12.75">
      <c r="B120" s="9" t="s">
        <v>263</v>
      </c>
      <c r="C120" s="10">
        <f t="shared" si="6"/>
        <v>1</v>
      </c>
      <c r="D120" s="14" t="s">
        <v>271</v>
      </c>
      <c r="E120" s="19">
        <f>SUM(F120:BH120)</f>
        <v>0.9864864864864865</v>
      </c>
      <c r="F120" s="10"/>
      <c r="G120" s="10"/>
      <c r="H120" s="10"/>
      <c r="I120" s="10"/>
      <c r="J120" s="10"/>
      <c r="K120" s="10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  <c r="AE120" s="21"/>
      <c r="AF120" s="21"/>
      <c r="AG120" s="21"/>
      <c r="AH120" s="21"/>
      <c r="AI120" s="21">
        <v>0.9864864864864865</v>
      </c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21"/>
      <c r="AZ120" s="21"/>
      <c r="BA120" s="21"/>
      <c r="BB120" s="21"/>
      <c r="BC120" s="21"/>
      <c r="BD120" s="21"/>
      <c r="BE120" s="21"/>
      <c r="BF120" s="21"/>
      <c r="BG120" s="21"/>
      <c r="BH120" s="21"/>
    </row>
    <row r="121" spans="1:60" ht="12.75">
      <c r="A121" s="4"/>
      <c r="B121" s="9" t="s">
        <v>27</v>
      </c>
      <c r="C121" s="10">
        <f t="shared" si="6"/>
        <v>1</v>
      </c>
      <c r="D121" s="14" t="s">
        <v>272</v>
      </c>
      <c r="E121" s="19">
        <f>SUM(F121:BH121)</f>
        <v>1</v>
      </c>
      <c r="F121" s="21"/>
      <c r="G121" s="10"/>
      <c r="H121" s="21">
        <v>1</v>
      </c>
      <c r="I121" s="19"/>
      <c r="J121" s="19"/>
      <c r="K121" s="19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21"/>
      <c r="AZ121" s="21"/>
      <c r="BA121" s="21"/>
      <c r="BB121" s="21"/>
      <c r="BC121" s="21"/>
      <c r="BD121" s="21"/>
      <c r="BE121" s="21"/>
      <c r="BF121" s="21"/>
      <c r="BG121" s="21"/>
      <c r="BH121" s="21"/>
    </row>
    <row r="122" spans="2:60" ht="12.75">
      <c r="B122" s="9" t="s">
        <v>148</v>
      </c>
      <c r="C122" s="10">
        <f t="shared" si="6"/>
        <v>1</v>
      </c>
      <c r="D122" s="14" t="s">
        <v>273</v>
      </c>
      <c r="E122" s="19">
        <f>SUM(F122:BH122)</f>
        <v>1</v>
      </c>
      <c r="F122" s="10"/>
      <c r="G122" s="10"/>
      <c r="H122" s="10"/>
      <c r="I122" s="10"/>
      <c r="J122" s="10"/>
      <c r="K122" s="10"/>
      <c r="L122" s="21"/>
      <c r="M122" s="21">
        <v>1</v>
      </c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  <c r="AE122" s="21"/>
      <c r="AF122" s="21"/>
      <c r="AG122" s="21"/>
      <c r="AH122" s="21"/>
      <c r="AI122" s="21"/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21"/>
      <c r="AZ122" s="21"/>
      <c r="BA122" s="21"/>
      <c r="BB122" s="21"/>
      <c r="BC122" s="21"/>
      <c r="BD122" s="21"/>
      <c r="BE122" s="21"/>
      <c r="BF122" s="21"/>
      <c r="BG122" s="21"/>
      <c r="BH122" s="21"/>
    </row>
    <row r="123" spans="2:60" ht="12.75">
      <c r="B123" s="9"/>
      <c r="C123" s="10"/>
      <c r="D123" s="14"/>
      <c r="E123" s="10"/>
      <c r="F123" s="10"/>
      <c r="G123" s="10"/>
      <c r="H123" s="10"/>
      <c r="I123" s="10"/>
      <c r="J123" s="10"/>
      <c r="K123" s="10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  <c r="AE123" s="21"/>
      <c r="AF123" s="21"/>
      <c r="AG123" s="21"/>
      <c r="AH123" s="21"/>
      <c r="AI123" s="21"/>
      <c r="AJ123" s="21"/>
      <c r="AK123" s="21"/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21"/>
      <c r="AZ123" s="21"/>
      <c r="BA123" s="21"/>
      <c r="BB123" s="21"/>
      <c r="BC123" s="21"/>
      <c r="BD123" s="21"/>
      <c r="BE123" s="21"/>
      <c r="BF123" s="21"/>
      <c r="BG123" s="21"/>
      <c r="BH123" s="21"/>
    </row>
    <row r="124" spans="2:60" ht="12.75">
      <c r="B124" s="3"/>
      <c r="C124" s="10"/>
      <c r="D124" s="10"/>
      <c r="E124" s="10"/>
      <c r="F124" s="10"/>
      <c r="G124" s="10"/>
      <c r="H124" s="10"/>
      <c r="I124" s="10"/>
      <c r="J124" s="10"/>
      <c r="K124" s="10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  <c r="AE124" s="21"/>
      <c r="AF124" s="21"/>
      <c r="AG124" s="21"/>
      <c r="AH124" s="21"/>
      <c r="AI124" s="21"/>
      <c r="AJ124" s="21"/>
      <c r="AK124" s="21"/>
      <c r="AL124" s="21"/>
      <c r="AM124" s="21"/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21"/>
      <c r="AZ124" s="21"/>
      <c r="BA124" s="21"/>
      <c r="BB124" s="21"/>
      <c r="BC124" s="21"/>
      <c r="BD124" s="21"/>
      <c r="BE124" s="21"/>
      <c r="BF124" s="21"/>
      <c r="BG124" s="21"/>
      <c r="BH124" s="21"/>
    </row>
    <row r="125" spans="2:3" ht="12.75">
      <c r="B125" s="2"/>
      <c r="C125" s="12"/>
    </row>
    <row r="126" spans="3:4" ht="12.75">
      <c r="C126" s="13"/>
      <c r="D126" s="1"/>
    </row>
    <row r="127" ht="12.75">
      <c r="D127" s="1"/>
    </row>
  </sheetData>
  <sheetProtection/>
  <mergeCells count="4">
    <mergeCell ref="B1:B2"/>
    <mergeCell ref="C1:C2"/>
    <mergeCell ref="D1:D2"/>
    <mergeCell ref="E1:E2"/>
  </mergeCells>
  <printOptions/>
  <pageMargins left="0.17" right="0.17" top="0.7480314960629921" bottom="0.16" header="0.31496062992125984" footer="0.1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Equipo</dc:creator>
  <cp:keywords/>
  <dc:description/>
  <cp:lastModifiedBy>USER7</cp:lastModifiedBy>
  <cp:lastPrinted>2016-03-09T17:57:46Z</cp:lastPrinted>
  <dcterms:created xsi:type="dcterms:W3CDTF">2011-05-28T09:21:45Z</dcterms:created>
  <dcterms:modified xsi:type="dcterms:W3CDTF">2016-12-23T15:13:47Z</dcterms:modified>
  <cp:category/>
  <cp:version/>
  <cp:contentType/>
  <cp:contentStatus/>
</cp:coreProperties>
</file>